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Молев</author>
    <author>Галина</author>
    <author>Лена</author>
  </authors>
  <commentList>
    <comment ref="A6" authorId="0">
      <text>
        <r>
          <rPr>
            <b/>
            <sz val="8"/>
            <rFont val="Tahoma"/>
            <family val="0"/>
          </rPr>
          <t>Молев:</t>
        </r>
        <r>
          <rPr>
            <sz val="8"/>
            <rFont val="Tahoma"/>
            <family val="0"/>
          </rPr>
          <t xml:space="preserve">
В данной графе учитывается количество осуществляющих взноы по состоянию на март 2010 гг.</t>
        </r>
      </text>
    </comment>
    <comment ref="N29" authorId="1">
      <text>
        <r>
          <rPr>
            <b/>
            <sz val="8"/>
            <rFont val="Tahoma"/>
            <family val="0"/>
          </rPr>
          <t>Галина:</t>
        </r>
        <r>
          <rPr>
            <sz val="8"/>
            <rFont val="Tahoma"/>
            <family val="0"/>
          </rPr>
          <t xml:space="preserve">
План за 1 полугодие 2011-2012г.</t>
        </r>
      </text>
    </comment>
    <comment ref="N44" authorId="1">
      <text>
        <r>
          <rPr>
            <b/>
            <sz val="8"/>
            <rFont val="Tahoma"/>
            <family val="0"/>
          </rPr>
          <t>Галина:</t>
        </r>
        <r>
          <rPr>
            <sz val="8"/>
            <rFont val="Tahoma"/>
            <family val="0"/>
          </rPr>
          <t xml:space="preserve">
План за 1 полугодие 2011-2012г.</t>
        </r>
      </text>
    </comment>
    <comment ref="N55" authorId="1">
      <text>
        <r>
          <rPr>
            <b/>
            <sz val="8"/>
            <rFont val="Tahoma"/>
            <family val="0"/>
          </rPr>
          <t>Галина:</t>
        </r>
        <r>
          <rPr>
            <sz val="8"/>
            <rFont val="Tahoma"/>
            <family val="0"/>
          </rPr>
          <t xml:space="preserve">
План за 1 полугодие 2011-2012г.</t>
        </r>
      </text>
    </comment>
    <comment ref="D67" authorId="2">
      <text>
        <r>
          <rPr>
            <b/>
            <sz val="9"/>
            <rFont val="Tahoma"/>
            <family val="0"/>
          </rPr>
          <t>Лена:</t>
        </r>
        <r>
          <rPr>
            <sz val="9"/>
            <rFont val="Tahoma"/>
            <family val="0"/>
          </rPr>
          <t xml:space="preserve">
Оформл док-ов
</t>
        </r>
      </text>
    </comment>
    <comment ref="C70" authorId="2">
      <text>
        <r>
          <rPr>
            <b/>
            <sz val="9"/>
            <rFont val="Tahoma"/>
            <family val="0"/>
          </rPr>
          <t>Лена:</t>
        </r>
        <r>
          <rPr>
            <sz val="9"/>
            <rFont val="Tahoma"/>
            <family val="0"/>
          </rPr>
          <t xml:space="preserve">
Противопож.обуч
</t>
        </r>
      </text>
    </comment>
    <comment ref="D70" authorId="2">
      <text>
        <r>
          <rPr>
            <b/>
            <sz val="9"/>
            <rFont val="Tahoma"/>
            <family val="0"/>
          </rPr>
          <t>Лена:</t>
        </r>
        <r>
          <rPr>
            <sz val="9"/>
            <rFont val="Tahoma"/>
            <family val="0"/>
          </rPr>
          <t xml:space="preserve">
Курсы повышения квалификации учителей
</t>
        </r>
      </text>
    </comment>
    <comment ref="E70" authorId="2">
      <text>
        <r>
          <rPr>
            <b/>
            <sz val="9"/>
            <rFont val="Tahoma"/>
            <family val="0"/>
          </rPr>
          <t>Лена:</t>
        </r>
        <r>
          <rPr>
            <sz val="9"/>
            <rFont val="Tahoma"/>
            <family val="0"/>
          </rPr>
          <t xml:space="preserve">
Оформл.док-в
</t>
        </r>
      </text>
    </comment>
    <comment ref="N72" authorId="1">
      <text>
        <r>
          <rPr>
            <b/>
            <sz val="8"/>
            <rFont val="Tahoma"/>
            <family val="0"/>
          </rPr>
          <t>Галина:</t>
        </r>
        <r>
          <rPr>
            <sz val="8"/>
            <rFont val="Tahoma"/>
            <family val="0"/>
          </rPr>
          <t xml:space="preserve">
План за 1 полугодие 2011-2012г.
</t>
        </r>
      </text>
    </comment>
  </commentList>
</comments>
</file>

<file path=xl/sharedStrings.xml><?xml version="1.0" encoding="utf-8"?>
<sst xmlns="http://schemas.openxmlformats.org/spreadsheetml/2006/main" count="77" uniqueCount="76">
  <si>
    <t>Движение денежных средств Гимназии №1505 от взносов на благотворителность 2011 - 2012</t>
  </si>
  <si>
    <t>Тыс.Руб.</t>
  </si>
  <si>
    <t>Наименование статей</t>
  </si>
  <si>
    <t>Итого</t>
  </si>
  <si>
    <t>Количество учеников в школе (план)</t>
  </si>
  <si>
    <t xml:space="preserve">Установленный размер благотворительного взноса на 1 ученика </t>
  </si>
  <si>
    <t>Поступления от ежемесячных благотворительных взносов (план)</t>
  </si>
  <si>
    <t>Поступления от ежемесячных благотворительных взносов (факт)</t>
  </si>
  <si>
    <t>Поступления от подготовительных курсов абитуриентов и выпускников (факт)</t>
  </si>
  <si>
    <t>Прочие Поступления</t>
  </si>
  <si>
    <t>Итого поступления баготворительных взносов (факт)</t>
  </si>
  <si>
    <t>Платежи из благотворительных взносов</t>
  </si>
  <si>
    <t>Зарплата и премии учителей (план)</t>
  </si>
  <si>
    <t>ЕСН от зарплаты учителей (Страховые платежи в бюджет с зарплаты)</t>
  </si>
  <si>
    <t>Итого Зарплата и премии работникам школы (план)</t>
  </si>
  <si>
    <t>Зарплата и премии учителей (факт)</t>
  </si>
  <si>
    <t>Зарплата Администативно- управленческого перс. (АУП) (с НДФЛ)</t>
  </si>
  <si>
    <t>ЕСН с зарплаты АУП (Страховые платежи в бюджет с зарплаты АУП)</t>
  </si>
  <si>
    <t>Итого Зарплата и премии работникам школы (факт)</t>
  </si>
  <si>
    <t>Расходы на учебники, пособия, тетради и литературу (план)</t>
  </si>
  <si>
    <t>Расходы на покупку учебного инвентаря и оборудования (план)</t>
  </si>
  <si>
    <t>Мебель (план)</t>
  </si>
  <si>
    <t>Компьютеры и компютерное оборудование( план)</t>
  </si>
  <si>
    <t>Интернет (план)</t>
  </si>
  <si>
    <t>Канцтовары, расходные материалы (план)</t>
  </si>
  <si>
    <t>Питьевая вода (план)</t>
  </si>
  <si>
    <t>Итого расходы на инвентарь, оборудование и т.д.(план)</t>
  </si>
  <si>
    <t>Расходы на учебники, пособия, тетради и литературу (факт)</t>
  </si>
  <si>
    <t>Расходы на покупку учебного инвентаря и оборудования (факт)</t>
  </si>
  <si>
    <t>Мебель (факт)</t>
  </si>
  <si>
    <t>Компьютеры и компютерное оборудование (факт)</t>
  </si>
  <si>
    <t>Интернет (факт)</t>
  </si>
  <si>
    <t>Канцтовары, расходные материалы(факт)</t>
  </si>
  <si>
    <t>Питьевая вода (факт)</t>
  </si>
  <si>
    <t>Итого расходы на инвентарь, оборудование и т.д.(факт)</t>
  </si>
  <si>
    <t>Расходы на ремонт компьютеров (план)</t>
  </si>
  <si>
    <t>Расходы на ремонт системы безопастности (план)</t>
  </si>
  <si>
    <t>Ремонт телесети и оборудования радорубки и телецентра (план)</t>
  </si>
  <si>
    <t>Расходы на ремонт мебели, школьного оборудования (план)</t>
  </si>
  <si>
    <t>Благустройство двора (план)</t>
  </si>
  <si>
    <t>Расходы на ремонт помещений (план)</t>
  </si>
  <si>
    <t>Итого расходы на ремонт (план)</t>
  </si>
  <si>
    <t>Расходы на ремонт компьютеров (факт)</t>
  </si>
  <si>
    <t>Расходы на ремонт системы безопастности (факт)</t>
  </si>
  <si>
    <t>Ремонт телесети и оборудования радорубки и телецентра (факт)</t>
  </si>
  <si>
    <t>Расходы на ремонт мебели, школьного оборудования (факт)</t>
  </si>
  <si>
    <t>Благустройство двора (факт)</t>
  </si>
  <si>
    <t>Расходы на ремонт помещений (факт)</t>
  </si>
  <si>
    <t>Итого расходы на ремонт (факт)</t>
  </si>
  <si>
    <t>Расходы на общественные мероприятия (поездки, экскурсии и т.д.) (план)</t>
  </si>
  <si>
    <t>Расходы на уборку классов, школы и территории (мусор, ковры)(план)</t>
  </si>
  <si>
    <t>Озеленение (план)</t>
  </si>
  <si>
    <t>Итого расходы на общественные мероприятия (план)</t>
  </si>
  <si>
    <t>Расходы на общественные мероприятия (поездки, экскурсии и т.д.) (факт)</t>
  </si>
  <si>
    <t>Расходы на уборку классов, школы и территории (мусор, ковры) (факт)</t>
  </si>
  <si>
    <t>Озеленение (факт)</t>
  </si>
  <si>
    <t>Итого расходы на общественные мероприятия (факт)</t>
  </si>
  <si>
    <t>Аудиторские услуги (план)</t>
  </si>
  <si>
    <t>Юридические услуги (план)</t>
  </si>
  <si>
    <t>Консультационные услуги (план)</t>
  </si>
  <si>
    <t>Банковское обслуживание (р/к) (план)</t>
  </si>
  <si>
    <t>Прочие расходы (план)</t>
  </si>
  <si>
    <t>Итого управленческие расходы (план)</t>
  </si>
  <si>
    <t>Аудиторские услуги (факт)</t>
  </si>
  <si>
    <t>Юридические услуги (факт)</t>
  </si>
  <si>
    <t>Консультационные услуги (факт)</t>
  </si>
  <si>
    <t>Банковское обслуживание (р/к) (факт)</t>
  </si>
  <si>
    <t>Прочие расходы (факт)</t>
  </si>
  <si>
    <t>Итого управленческие расходы (факт)</t>
  </si>
  <si>
    <t>Итого на материально-техническое развитие (план)</t>
  </si>
  <si>
    <t>Итого на материально-техническое развитие (факт)</t>
  </si>
  <si>
    <t>Отчисления в Фонд (7,0 %)</t>
  </si>
  <si>
    <t>Итого платежи</t>
  </si>
  <si>
    <t>Чистый Денежный поток</t>
  </si>
  <si>
    <t>Остаток денежных средств на начало периода</t>
  </si>
  <si>
    <t>Остаток денежных средств на конец периода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</si>
</sst>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b/>
      <i/>
      <sz val="14"/>
      <name val="Times New Roman"/>
      <family val="1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9"/>
      <name val="Tahoma"/>
      <family val="0"/>
    </font>
    <font>
      <sz val="9"/>
      <name val="Tahoma"/>
      <family val="0"/>
    </font>
    <font>
      <sz val="8"/>
      <name val="Arial Cyr"/>
      <family val="0"/>
    </font>
    <font>
      <b/>
      <sz val="8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17" applyNumberFormat="1" applyFont="1" applyFill="1" applyBorder="1" applyAlignment="1" applyProtection="1">
      <alignment horizontal="left"/>
      <protection locked="0"/>
    </xf>
    <xf numFmtId="0" fontId="3" fillId="0" borderId="0" xfId="17" applyNumberFormat="1" applyFont="1" applyFill="1" applyBorder="1">
      <alignment/>
      <protection/>
    </xf>
    <xf numFmtId="0" fontId="3" fillId="0" borderId="0" xfId="17" applyNumberFormat="1" applyFont="1" applyFill="1" applyBorder="1" applyAlignment="1">
      <alignment horizontal="right"/>
      <protection/>
    </xf>
    <xf numFmtId="0" fontId="3" fillId="0" borderId="0" xfId="17" applyNumberFormat="1" applyFont="1" applyBorder="1" applyAlignment="1">
      <alignment horizontal="right"/>
      <protection/>
    </xf>
    <xf numFmtId="0" fontId="3" fillId="0" borderId="0" xfId="17" applyFont="1">
      <alignment/>
      <protection/>
    </xf>
    <xf numFmtId="0" fontId="4" fillId="0" borderId="0" xfId="17" applyNumberFormat="1" applyFont="1" applyFill="1" applyBorder="1" applyAlignment="1">
      <alignment horizontal="left"/>
      <protection/>
    </xf>
    <xf numFmtId="0" fontId="4" fillId="0" borderId="0" xfId="17" applyNumberFormat="1" applyFont="1" applyFill="1" applyBorder="1" applyAlignment="1">
      <alignment horizontal="right"/>
      <protection/>
    </xf>
    <xf numFmtId="0" fontId="5" fillId="0" borderId="0" xfId="17" applyNumberFormat="1" applyFont="1" applyFill="1" applyBorder="1" applyAlignment="1" applyProtection="1">
      <alignment horizontal="left"/>
      <protection locked="0"/>
    </xf>
    <xf numFmtId="0" fontId="5" fillId="0" borderId="1" xfId="17" applyNumberFormat="1" applyFont="1" applyBorder="1">
      <alignment/>
      <protection/>
    </xf>
    <xf numFmtId="17" fontId="4" fillId="0" borderId="2" xfId="17" applyNumberFormat="1" applyFont="1" applyFill="1" applyBorder="1" applyAlignment="1">
      <alignment horizontal="center"/>
      <protection/>
    </xf>
    <xf numFmtId="0" fontId="4" fillId="0" borderId="2" xfId="17" applyNumberFormat="1" applyFont="1" applyFill="1" applyBorder="1" applyAlignment="1">
      <alignment horizontal="center"/>
      <protection/>
    </xf>
    <xf numFmtId="0" fontId="3" fillId="0" borderId="3" xfId="17" applyFont="1" applyBorder="1">
      <alignment/>
      <protection/>
    </xf>
    <xf numFmtId="0" fontId="4" fillId="0" borderId="4" xfId="17" applyNumberFormat="1" applyFont="1" applyFill="1" applyBorder="1" applyAlignment="1">
      <alignment horizontal="center"/>
      <protection/>
    </xf>
    <xf numFmtId="0" fontId="5" fillId="2" borderId="5" xfId="17" applyNumberFormat="1" applyFont="1" applyFill="1" applyBorder="1">
      <alignment/>
      <protection/>
    </xf>
    <xf numFmtId="2" fontId="6" fillId="2" borderId="6" xfId="17" applyNumberFormat="1" applyFont="1" applyFill="1" applyBorder="1" applyAlignment="1">
      <alignment horizontal="center"/>
      <protection/>
    </xf>
    <xf numFmtId="2" fontId="6" fillId="2" borderId="5" xfId="17" applyNumberFormat="1" applyFont="1" applyFill="1" applyBorder="1" applyAlignment="1">
      <alignment horizontal="center"/>
      <protection/>
    </xf>
    <xf numFmtId="2" fontId="6" fillId="2" borderId="7" xfId="17" applyNumberFormat="1" applyFont="1" applyFill="1" applyBorder="1" applyAlignment="1">
      <alignment horizontal="center"/>
      <protection/>
    </xf>
    <xf numFmtId="0" fontId="5" fillId="2" borderId="8" xfId="17" applyNumberFormat="1" applyFont="1" applyFill="1" applyBorder="1">
      <alignment/>
      <protection/>
    </xf>
    <xf numFmtId="2" fontId="6" fillId="2" borderId="9" xfId="17" applyNumberFormat="1" applyFont="1" applyFill="1" applyBorder="1" applyAlignment="1">
      <alignment horizontal="center"/>
      <protection/>
    </xf>
    <xf numFmtId="2" fontId="6" fillId="2" borderId="8" xfId="17" applyNumberFormat="1" applyFont="1" applyFill="1" applyBorder="1" applyAlignment="1">
      <alignment horizontal="center"/>
      <protection/>
    </xf>
    <xf numFmtId="2" fontId="6" fillId="2" borderId="10" xfId="17" applyNumberFormat="1" applyFont="1" applyFill="1" applyBorder="1" applyAlignment="1">
      <alignment horizontal="center"/>
      <protection/>
    </xf>
    <xf numFmtId="0" fontId="7" fillId="2" borderId="8" xfId="17" applyNumberFormat="1" applyFont="1" applyFill="1" applyBorder="1" applyAlignment="1">
      <alignment horizontal="center"/>
      <protection/>
    </xf>
    <xf numFmtId="2" fontId="6" fillId="2" borderId="11" xfId="17" applyNumberFormat="1" applyFont="1" applyFill="1" applyBorder="1" applyAlignment="1">
      <alignment horizontal="center"/>
      <protection/>
    </xf>
    <xf numFmtId="0" fontId="7" fillId="0" borderId="8" xfId="17" applyNumberFormat="1" applyFont="1" applyFill="1" applyBorder="1" applyAlignment="1">
      <alignment horizontal="center"/>
      <protection/>
    </xf>
    <xf numFmtId="2" fontId="8" fillId="0" borderId="9" xfId="17" applyNumberFormat="1" applyFont="1" applyFill="1" applyBorder="1" applyAlignment="1">
      <alignment horizontal="center"/>
      <protection/>
    </xf>
    <xf numFmtId="2" fontId="6" fillId="0" borderId="9" xfId="17" applyNumberFormat="1" applyFont="1" applyFill="1" applyBorder="1" applyAlignment="1">
      <alignment horizontal="center"/>
      <protection/>
    </xf>
    <xf numFmtId="2" fontId="6" fillId="0" borderId="8" xfId="17" applyNumberFormat="1" applyFont="1" applyFill="1" applyBorder="1" applyAlignment="1">
      <alignment horizontal="center"/>
      <protection/>
    </xf>
    <xf numFmtId="2" fontId="6" fillId="3" borderId="11" xfId="17" applyNumberFormat="1" applyFont="1" applyFill="1" applyBorder="1" applyAlignment="1">
      <alignment horizontal="center"/>
      <protection/>
    </xf>
    <xf numFmtId="0" fontId="5" fillId="0" borderId="8" xfId="17" applyNumberFormat="1" applyFont="1" applyFill="1" applyBorder="1" applyAlignment="1">
      <alignment horizontal="left"/>
      <protection/>
    </xf>
    <xf numFmtId="0" fontId="5" fillId="0" borderId="12" xfId="17" applyNumberFormat="1" applyFont="1" applyFill="1" applyBorder="1" applyAlignment="1">
      <alignment horizontal="left"/>
      <protection/>
    </xf>
    <xf numFmtId="2" fontId="9" fillId="0" borderId="13" xfId="17" applyNumberFormat="1" applyFont="1" applyFill="1" applyBorder="1" applyAlignment="1">
      <alignment horizontal="center"/>
      <protection/>
    </xf>
    <xf numFmtId="2" fontId="9" fillId="0" borderId="14" xfId="17" applyNumberFormat="1" applyFont="1" applyFill="1" applyBorder="1" applyAlignment="1">
      <alignment horizontal="center"/>
      <protection/>
    </xf>
    <xf numFmtId="2" fontId="9" fillId="0" borderId="12" xfId="17" applyNumberFormat="1" applyFont="1" applyFill="1" applyBorder="1" applyAlignment="1">
      <alignment horizontal="center"/>
      <protection/>
    </xf>
    <xf numFmtId="0" fontId="10" fillId="0" borderId="15" xfId="17" applyNumberFormat="1" applyFont="1" applyFill="1" applyBorder="1" applyAlignment="1">
      <alignment horizontal="left" vertical="top" wrapText="1"/>
      <protection/>
    </xf>
    <xf numFmtId="2" fontId="9" fillId="4" borderId="16" xfId="17" applyNumberFormat="1" applyFont="1" applyFill="1" applyBorder="1" applyAlignment="1">
      <alignment horizontal="center"/>
      <protection/>
    </xf>
    <xf numFmtId="2" fontId="9" fillId="4" borderId="17" xfId="17" applyNumberFormat="1" applyFont="1" applyFill="1" applyBorder="1" applyAlignment="1">
      <alignment horizontal="center"/>
      <protection/>
    </xf>
    <xf numFmtId="2" fontId="6" fillId="4" borderId="11" xfId="17" applyNumberFormat="1" applyFont="1" applyFill="1" applyBorder="1" applyAlignment="1">
      <alignment horizontal="center"/>
      <protection/>
    </xf>
    <xf numFmtId="0" fontId="7" fillId="0" borderId="5" xfId="17" applyNumberFormat="1" applyFont="1" applyFill="1" applyBorder="1" applyAlignment="1">
      <alignment horizontal="center"/>
      <protection/>
    </xf>
    <xf numFmtId="2" fontId="6" fillId="0" borderId="6" xfId="21" applyNumberFormat="1" applyFont="1" applyFill="1" applyBorder="1" applyAlignment="1">
      <alignment horizontal="center"/>
    </xf>
    <xf numFmtId="2" fontId="6" fillId="0" borderId="5" xfId="21" applyNumberFormat="1" applyFont="1" applyFill="1" applyBorder="1" applyAlignment="1">
      <alignment horizontal="center"/>
    </xf>
    <xf numFmtId="2" fontId="9" fillId="3" borderId="10" xfId="17" applyNumberFormat="1" applyFont="1" applyFill="1" applyBorder="1" applyAlignment="1">
      <alignment horizontal="center"/>
      <protection/>
    </xf>
    <xf numFmtId="0" fontId="5" fillId="2" borderId="9" xfId="17" applyNumberFormat="1" applyFont="1" applyFill="1" applyBorder="1" applyAlignment="1">
      <alignment horizontal="left" vertical="top" wrapText="1"/>
      <protection/>
    </xf>
    <xf numFmtId="2" fontId="6" fillId="2" borderId="9" xfId="21" applyNumberFormat="1" applyFont="1" applyFill="1" applyBorder="1" applyAlignment="1">
      <alignment horizontal="center"/>
    </xf>
    <xf numFmtId="2" fontId="6" fillId="2" borderId="8" xfId="21" applyNumberFormat="1" applyFont="1" applyFill="1" applyBorder="1" applyAlignment="1">
      <alignment horizontal="center"/>
    </xf>
    <xf numFmtId="2" fontId="9" fillId="2" borderId="7" xfId="17" applyNumberFormat="1" applyFont="1" applyFill="1" applyBorder="1" applyAlignment="1">
      <alignment horizontal="center"/>
      <protection/>
    </xf>
    <xf numFmtId="2" fontId="9" fillId="2" borderId="18" xfId="17" applyNumberFormat="1" applyFont="1" applyFill="1" applyBorder="1" applyAlignment="1">
      <alignment horizontal="center"/>
      <protection/>
    </xf>
    <xf numFmtId="0" fontId="10" fillId="2" borderId="9" xfId="17" applyNumberFormat="1" applyFont="1" applyFill="1" applyBorder="1" applyAlignment="1">
      <alignment horizontal="left" vertical="top" wrapText="1"/>
      <protection/>
    </xf>
    <xf numFmtId="2" fontId="9" fillId="2" borderId="9" xfId="21" applyNumberFormat="1" applyFont="1" applyFill="1" applyBorder="1" applyAlignment="1">
      <alignment horizontal="center"/>
    </xf>
    <xf numFmtId="0" fontId="5" fillId="0" borderId="5" xfId="17" applyNumberFormat="1" applyFont="1" applyFill="1" applyBorder="1" applyAlignment="1">
      <alignment horizontal="left" vertical="top" wrapText="1"/>
      <protection/>
    </xf>
    <xf numFmtId="2" fontId="8" fillId="0" borderId="6" xfId="21" applyNumberFormat="1" applyFont="1" applyFill="1" applyBorder="1" applyAlignment="1">
      <alignment horizontal="center"/>
    </xf>
    <xf numFmtId="2" fontId="9" fillId="3" borderId="11" xfId="17" applyNumberFormat="1" applyFont="1" applyFill="1" applyBorder="1" applyAlignment="1">
      <alignment horizontal="center"/>
      <protection/>
    </xf>
    <xf numFmtId="0" fontId="5" fillId="0" borderId="19" xfId="17" applyNumberFormat="1" applyFont="1" applyFill="1" applyBorder="1" applyAlignment="1">
      <alignment horizontal="left" vertical="top" wrapText="1"/>
      <protection/>
    </xf>
    <xf numFmtId="2" fontId="8" fillId="0" borderId="9" xfId="21" applyNumberFormat="1" applyFont="1" applyFill="1" applyBorder="1" applyAlignment="1">
      <alignment horizontal="center"/>
    </xf>
    <xf numFmtId="2" fontId="6" fillId="0" borderId="9" xfId="21" applyNumberFormat="1" applyFont="1" applyFill="1" applyBorder="1" applyAlignment="1">
      <alignment horizontal="center"/>
    </xf>
    <xf numFmtId="2" fontId="6" fillId="0" borderId="8" xfId="21" applyNumberFormat="1" applyFont="1" applyFill="1" applyBorder="1" applyAlignment="1">
      <alignment horizontal="center"/>
    </xf>
    <xf numFmtId="2" fontId="9" fillId="0" borderId="9" xfId="21" applyNumberFormat="1" applyFont="1" applyFill="1" applyBorder="1" applyAlignment="1">
      <alignment horizontal="center"/>
    </xf>
    <xf numFmtId="2" fontId="9" fillId="0" borderId="8" xfId="21" applyNumberFormat="1" applyFont="1" applyFill="1" applyBorder="1" applyAlignment="1">
      <alignment horizontal="center"/>
    </xf>
    <xf numFmtId="0" fontId="5" fillId="0" borderId="12" xfId="17" applyNumberFormat="1" applyFont="1" applyFill="1" applyBorder="1" applyAlignment="1">
      <alignment horizontal="left" vertical="top" wrapText="1"/>
      <protection/>
    </xf>
    <xf numFmtId="2" fontId="9" fillId="4" borderId="16" xfId="21" applyNumberFormat="1" applyFont="1" applyFill="1" applyBorder="1" applyAlignment="1">
      <alignment horizontal="center"/>
    </xf>
    <xf numFmtId="2" fontId="9" fillId="4" borderId="17" xfId="21" applyNumberFormat="1" applyFont="1" applyFill="1" applyBorder="1" applyAlignment="1">
      <alignment horizontal="center"/>
    </xf>
    <xf numFmtId="0" fontId="5" fillId="2" borderId="5" xfId="17" applyNumberFormat="1" applyFont="1" applyFill="1" applyBorder="1" applyAlignment="1">
      <alignment horizontal="left" vertical="top" wrapText="1"/>
      <protection/>
    </xf>
    <xf numFmtId="2" fontId="6" fillId="2" borderId="6" xfId="21" applyNumberFormat="1" applyFont="1" applyFill="1" applyBorder="1" applyAlignment="1">
      <alignment horizontal="center"/>
    </xf>
    <xf numFmtId="2" fontId="9" fillId="2" borderId="6" xfId="21" applyNumberFormat="1" applyFont="1" applyFill="1" applyBorder="1" applyAlignment="1">
      <alignment horizontal="center"/>
    </xf>
    <xf numFmtId="2" fontId="9" fillId="2" borderId="5" xfId="21" applyNumberFormat="1" applyFont="1" applyFill="1" applyBorder="1" applyAlignment="1">
      <alignment horizontal="center"/>
    </xf>
    <xf numFmtId="2" fontId="9" fillId="2" borderId="10" xfId="17" applyNumberFormat="1" applyFont="1" applyFill="1" applyBorder="1" applyAlignment="1">
      <alignment horizontal="center"/>
      <protection/>
    </xf>
    <xf numFmtId="0" fontId="5" fillId="2" borderId="8" xfId="17" applyNumberFormat="1" applyFont="1" applyFill="1" applyBorder="1" applyAlignment="1">
      <alignment horizontal="left" vertical="top" wrapText="1"/>
      <protection/>
    </xf>
    <xf numFmtId="0" fontId="5" fillId="2" borderId="19" xfId="17" applyNumberFormat="1" applyFont="1" applyFill="1" applyBorder="1" applyAlignment="1">
      <alignment horizontal="left" vertical="top" wrapText="1"/>
      <protection/>
    </xf>
    <xf numFmtId="2" fontId="6" fillId="2" borderId="20" xfId="21" applyNumberFormat="1" applyFont="1" applyFill="1" applyBorder="1" applyAlignment="1">
      <alignment horizontal="center"/>
    </xf>
    <xf numFmtId="2" fontId="9" fillId="2" borderId="20" xfId="21" applyNumberFormat="1" applyFont="1" applyFill="1" applyBorder="1" applyAlignment="1">
      <alignment horizontal="center"/>
    </xf>
    <xf numFmtId="2" fontId="9" fillId="2" borderId="19" xfId="21" applyNumberFormat="1" applyFont="1" applyFill="1" applyBorder="1" applyAlignment="1">
      <alignment horizontal="center"/>
    </xf>
    <xf numFmtId="0" fontId="10" fillId="2" borderId="15" xfId="17" applyNumberFormat="1" applyFont="1" applyFill="1" applyBorder="1" applyAlignment="1">
      <alignment vertical="top" wrapText="1"/>
      <protection/>
    </xf>
    <xf numFmtId="2" fontId="9" fillId="2" borderId="16" xfId="21" applyNumberFormat="1" applyFont="1" applyFill="1" applyBorder="1" applyAlignment="1">
      <alignment horizontal="center"/>
    </xf>
    <xf numFmtId="2" fontId="9" fillId="2" borderId="17" xfId="21" applyNumberFormat="1" applyFont="1" applyFill="1" applyBorder="1" applyAlignment="1">
      <alignment horizontal="center"/>
    </xf>
    <xf numFmtId="2" fontId="6" fillId="2" borderId="11" xfId="21" applyNumberFormat="1" applyFont="1" applyFill="1" applyBorder="1" applyAlignment="1">
      <alignment horizontal="center"/>
    </xf>
    <xf numFmtId="2" fontId="9" fillId="0" borderId="6" xfId="21" applyNumberFormat="1" applyFont="1" applyFill="1" applyBorder="1" applyAlignment="1">
      <alignment horizontal="center"/>
    </xf>
    <xf numFmtId="2" fontId="9" fillId="0" borderId="5" xfId="21" applyNumberFormat="1" applyFont="1" applyFill="1" applyBorder="1" applyAlignment="1">
      <alignment horizontal="center"/>
    </xf>
    <xf numFmtId="0" fontId="5" fillId="0" borderId="8" xfId="17" applyNumberFormat="1" applyFont="1" applyFill="1" applyBorder="1" applyAlignment="1">
      <alignment horizontal="left" vertical="top" wrapText="1"/>
      <protection/>
    </xf>
    <xf numFmtId="2" fontId="9" fillId="3" borderId="6" xfId="21" applyNumberFormat="1" applyFont="1" applyFill="1" applyBorder="1" applyAlignment="1">
      <alignment horizontal="center"/>
    </xf>
    <xf numFmtId="2" fontId="11" fillId="3" borderId="6" xfId="21" applyNumberFormat="1" applyFont="1" applyFill="1" applyBorder="1" applyAlignment="1">
      <alignment horizontal="center"/>
    </xf>
    <xf numFmtId="2" fontId="8" fillId="0" borderId="20" xfId="21" applyNumberFormat="1" applyFont="1" applyFill="1" applyBorder="1" applyAlignment="1">
      <alignment horizontal="center"/>
    </xf>
    <xf numFmtId="2" fontId="6" fillId="0" borderId="20" xfId="21" applyNumberFormat="1" applyFont="1" applyFill="1" applyBorder="1" applyAlignment="1">
      <alignment horizontal="center"/>
    </xf>
    <xf numFmtId="2" fontId="9" fillId="0" borderId="20" xfId="21" applyNumberFormat="1" applyFont="1" applyFill="1" applyBorder="1" applyAlignment="1">
      <alignment horizontal="center"/>
    </xf>
    <xf numFmtId="2" fontId="9" fillId="0" borderId="19" xfId="21" applyNumberFormat="1" applyFont="1" applyFill="1" applyBorder="1" applyAlignment="1">
      <alignment horizontal="center"/>
    </xf>
    <xf numFmtId="0" fontId="10" fillId="0" borderId="15" xfId="17" applyNumberFormat="1" applyFont="1" applyFill="1" applyBorder="1" applyAlignment="1">
      <alignment vertical="top" wrapText="1"/>
      <protection/>
    </xf>
    <xf numFmtId="2" fontId="6" fillId="4" borderId="11" xfId="21" applyNumberFormat="1" applyFont="1" applyFill="1" applyBorder="1" applyAlignment="1">
      <alignment horizontal="center"/>
    </xf>
    <xf numFmtId="2" fontId="9" fillId="2" borderId="6" xfId="21" applyNumberFormat="1" applyFont="1" applyFill="1" applyBorder="1" applyAlignment="1">
      <alignment horizontal="center"/>
    </xf>
    <xf numFmtId="2" fontId="6" fillId="2" borderId="21" xfId="21" applyNumberFormat="1" applyFont="1" applyFill="1" applyBorder="1" applyAlignment="1">
      <alignment horizontal="center"/>
    </xf>
    <xf numFmtId="2" fontId="6" fillId="2" borderId="22" xfId="17" applyNumberFormat="1" applyFont="1" applyFill="1" applyBorder="1" applyAlignment="1">
      <alignment horizontal="center"/>
      <protection/>
    </xf>
    <xf numFmtId="2" fontId="9" fillId="2" borderId="9" xfId="17" applyNumberFormat="1" applyFont="1" applyFill="1" applyBorder="1" applyAlignment="1">
      <alignment horizontal="center"/>
      <protection/>
    </xf>
    <xf numFmtId="2" fontId="9" fillId="2" borderId="8" xfId="17" applyNumberFormat="1" applyFont="1" applyFill="1" applyBorder="1" applyAlignment="1">
      <alignment horizontal="center"/>
      <protection/>
    </xf>
    <xf numFmtId="2" fontId="9" fillId="2" borderId="21" xfId="17" applyNumberFormat="1" applyFont="1" applyFill="1" applyBorder="1" applyAlignment="1">
      <alignment horizontal="center"/>
      <protection/>
    </xf>
    <xf numFmtId="2" fontId="9" fillId="2" borderId="6" xfId="17" applyNumberFormat="1" applyFont="1" applyFill="1" applyBorder="1" applyAlignment="1">
      <alignment horizontal="center"/>
      <protection/>
    </xf>
    <xf numFmtId="2" fontId="9" fillId="2" borderId="6" xfId="17" applyNumberFormat="1" applyFont="1" applyFill="1" applyBorder="1" applyAlignment="1">
      <alignment horizontal="center"/>
      <protection/>
    </xf>
    <xf numFmtId="2" fontId="9" fillId="2" borderId="5" xfId="17" applyNumberFormat="1" applyFont="1" applyFill="1" applyBorder="1" applyAlignment="1">
      <alignment horizontal="center"/>
      <protection/>
    </xf>
    <xf numFmtId="0" fontId="10" fillId="2" borderId="15" xfId="17" applyNumberFormat="1" applyFont="1" applyFill="1" applyBorder="1" applyAlignment="1">
      <alignment horizontal="left" vertical="top" wrapText="1"/>
      <protection/>
    </xf>
    <xf numFmtId="2" fontId="11" fillId="0" borderId="6" xfId="21" applyNumberFormat="1" applyFont="1" applyFill="1" applyBorder="1" applyAlignment="1">
      <alignment horizontal="center"/>
    </xf>
    <xf numFmtId="2" fontId="9" fillId="0" borderId="6" xfId="21" applyNumberFormat="1" applyFont="1" applyFill="1" applyBorder="1" applyAlignment="1">
      <alignment horizontal="center"/>
    </xf>
    <xf numFmtId="2" fontId="8" fillId="0" borderId="21" xfId="21" applyNumberFormat="1" applyFont="1" applyFill="1" applyBorder="1" applyAlignment="1">
      <alignment horizontal="center"/>
    </xf>
    <xf numFmtId="2" fontId="8" fillId="0" borderId="22" xfId="17" applyNumberFormat="1" applyFont="1" applyFill="1" applyBorder="1" applyAlignment="1">
      <alignment horizontal="center"/>
      <protection/>
    </xf>
    <xf numFmtId="2" fontId="6" fillId="0" borderId="9" xfId="17" applyNumberFormat="1" applyFont="1" applyBorder="1" applyAlignment="1">
      <alignment horizontal="center"/>
      <protection/>
    </xf>
    <xf numFmtId="2" fontId="9" fillId="0" borderId="9" xfId="17" applyNumberFormat="1" applyFont="1" applyBorder="1" applyAlignment="1">
      <alignment horizontal="center"/>
      <protection/>
    </xf>
    <xf numFmtId="2" fontId="9" fillId="0" borderId="8" xfId="17" applyNumberFormat="1" applyFont="1" applyBorder="1" applyAlignment="1">
      <alignment horizontal="center"/>
      <protection/>
    </xf>
    <xf numFmtId="2" fontId="9" fillId="0" borderId="21" xfId="17" applyNumberFormat="1" applyFont="1" applyFill="1" applyBorder="1" applyAlignment="1">
      <alignment horizontal="center"/>
      <protection/>
    </xf>
    <xf numFmtId="2" fontId="9" fillId="0" borderId="6" xfId="17" applyNumberFormat="1" applyFont="1" applyFill="1" applyBorder="1" applyAlignment="1">
      <alignment horizontal="center"/>
      <protection/>
    </xf>
    <xf numFmtId="2" fontId="9" fillId="0" borderId="6" xfId="17" applyNumberFormat="1" applyFont="1" applyFill="1" applyBorder="1" applyAlignment="1">
      <alignment horizontal="center"/>
      <protection/>
    </xf>
    <xf numFmtId="2" fontId="9" fillId="0" borderId="6" xfId="17" applyNumberFormat="1" applyFont="1" applyBorder="1" applyAlignment="1">
      <alignment horizontal="center"/>
      <protection/>
    </xf>
    <xf numFmtId="2" fontId="9" fillId="0" borderId="5" xfId="17" applyNumberFormat="1" applyFont="1" applyBorder="1" applyAlignment="1">
      <alignment horizontal="center"/>
      <protection/>
    </xf>
    <xf numFmtId="0" fontId="5" fillId="2" borderId="8" xfId="17" applyNumberFormat="1" applyFont="1" applyFill="1" applyBorder="1" applyAlignment="1">
      <alignment vertical="top" wrapText="1"/>
      <protection/>
    </xf>
    <xf numFmtId="0" fontId="9" fillId="2" borderId="12" xfId="17" applyNumberFormat="1" applyFont="1" applyFill="1" applyBorder="1" applyAlignment="1">
      <alignment vertical="top" wrapText="1"/>
      <protection/>
    </xf>
    <xf numFmtId="2" fontId="9" fillId="2" borderId="8" xfId="21" applyNumberFormat="1" applyFont="1" applyFill="1" applyBorder="1" applyAlignment="1">
      <alignment horizontal="center"/>
    </xf>
    <xf numFmtId="2" fontId="9" fillId="2" borderId="23" xfId="21" applyNumberFormat="1" applyFont="1" applyFill="1" applyBorder="1" applyAlignment="1">
      <alignment horizontal="center"/>
    </xf>
    <xf numFmtId="0" fontId="5" fillId="0" borderId="8" xfId="17" applyNumberFormat="1" applyFont="1" applyFill="1" applyBorder="1" applyAlignment="1">
      <alignment vertical="top" wrapText="1"/>
      <protection/>
    </xf>
    <xf numFmtId="0" fontId="9" fillId="0" borderId="12" xfId="17" applyNumberFormat="1" applyFont="1" applyFill="1" applyBorder="1" applyAlignment="1">
      <alignment vertical="top" wrapText="1"/>
      <protection/>
    </xf>
    <xf numFmtId="2" fontId="9" fillId="4" borderId="23" xfId="21" applyNumberFormat="1" applyFont="1" applyFill="1" applyBorder="1" applyAlignment="1">
      <alignment horizontal="center"/>
    </xf>
    <xf numFmtId="2" fontId="9" fillId="2" borderId="9" xfId="21" applyNumberFormat="1" applyFont="1" applyFill="1" applyBorder="1" applyAlignment="1" applyProtection="1">
      <alignment horizontal="center"/>
      <protection locked="0"/>
    </xf>
    <xf numFmtId="2" fontId="9" fillId="2" borderId="8" xfId="21" applyNumberFormat="1" applyFont="1" applyFill="1" applyBorder="1" applyAlignment="1" applyProtection="1">
      <alignment horizontal="center"/>
      <protection locked="0"/>
    </xf>
    <xf numFmtId="0" fontId="5" fillId="2" borderId="9" xfId="17" applyNumberFormat="1" applyFont="1" applyFill="1" applyBorder="1" applyAlignment="1">
      <alignment vertical="top" wrapText="1"/>
      <protection/>
    </xf>
    <xf numFmtId="0" fontId="5" fillId="2" borderId="12" xfId="17" applyNumberFormat="1" applyFont="1" applyFill="1" applyBorder="1" applyAlignment="1">
      <alignment vertical="top" wrapText="1"/>
      <protection/>
    </xf>
    <xf numFmtId="2" fontId="9" fillId="2" borderId="14" xfId="21" applyNumberFormat="1" applyFont="1" applyFill="1" applyBorder="1" applyAlignment="1">
      <alignment horizontal="center"/>
    </xf>
    <xf numFmtId="2" fontId="9" fillId="2" borderId="12" xfId="21" applyNumberFormat="1" applyFont="1" applyFill="1" applyBorder="1" applyAlignment="1">
      <alignment horizontal="center"/>
    </xf>
    <xf numFmtId="0" fontId="10" fillId="2" borderId="11" xfId="17" applyNumberFormat="1" applyFont="1" applyFill="1" applyBorder="1" applyAlignment="1">
      <alignment vertical="top" wrapText="1"/>
      <protection/>
    </xf>
    <xf numFmtId="2" fontId="9" fillId="2" borderId="11" xfId="21" applyNumberFormat="1" applyFont="1" applyFill="1" applyBorder="1" applyAlignment="1">
      <alignment horizontal="center"/>
    </xf>
    <xf numFmtId="2" fontId="9" fillId="0" borderId="9" xfId="21" applyNumberFormat="1" applyFont="1" applyFill="1" applyBorder="1" applyAlignment="1" applyProtection="1">
      <alignment horizontal="center"/>
      <protection locked="0"/>
    </xf>
    <xf numFmtId="2" fontId="9" fillId="0" borderId="8" xfId="21" applyNumberFormat="1" applyFont="1" applyFill="1" applyBorder="1" applyAlignment="1" applyProtection="1">
      <alignment horizontal="center"/>
      <protection locked="0"/>
    </xf>
    <xf numFmtId="0" fontId="5" fillId="0" borderId="9" xfId="17" applyNumberFormat="1" applyFont="1" applyFill="1" applyBorder="1" applyAlignment="1">
      <alignment vertical="top" wrapText="1"/>
      <protection/>
    </xf>
    <xf numFmtId="2" fontId="11" fillId="0" borderId="9" xfId="21" applyNumberFormat="1" applyFont="1" applyFill="1" applyBorder="1" applyAlignment="1" applyProtection="1">
      <alignment horizontal="center"/>
      <protection locked="0"/>
    </xf>
    <xf numFmtId="0" fontId="5" fillId="0" borderId="12" xfId="17" applyNumberFormat="1" applyFont="1" applyFill="1" applyBorder="1" applyAlignment="1">
      <alignment vertical="top" wrapText="1"/>
      <protection/>
    </xf>
    <xf numFmtId="2" fontId="9" fillId="0" borderId="14" xfId="21" applyNumberFormat="1" applyFont="1" applyFill="1" applyBorder="1" applyAlignment="1">
      <alignment horizontal="center"/>
    </xf>
    <xf numFmtId="2" fontId="11" fillId="0" borderId="14" xfId="21" applyNumberFormat="1" applyFont="1" applyFill="1" applyBorder="1" applyAlignment="1">
      <alignment horizontal="center"/>
    </xf>
    <xf numFmtId="2" fontId="9" fillId="0" borderId="12" xfId="21" applyNumberFormat="1" applyFont="1" applyFill="1" applyBorder="1" applyAlignment="1">
      <alignment horizontal="center"/>
    </xf>
    <xf numFmtId="0" fontId="10" fillId="0" borderId="11" xfId="17" applyNumberFormat="1" applyFont="1" applyFill="1" applyBorder="1" applyAlignment="1">
      <alignment vertical="top" wrapText="1"/>
      <protection/>
    </xf>
    <xf numFmtId="2" fontId="9" fillId="4" borderId="11" xfId="21" applyNumberFormat="1" applyFont="1" applyFill="1" applyBorder="1" applyAlignment="1">
      <alignment horizontal="center"/>
    </xf>
    <xf numFmtId="2" fontId="9" fillId="2" borderId="24" xfId="21" applyNumberFormat="1" applyFont="1" applyFill="1" applyBorder="1" applyAlignment="1">
      <alignment horizontal="center"/>
    </xf>
    <xf numFmtId="0" fontId="10" fillId="0" borderId="25" xfId="17" applyNumberFormat="1" applyFont="1" applyFill="1" applyBorder="1" applyAlignment="1">
      <alignment vertical="top" wrapText="1"/>
      <protection/>
    </xf>
    <xf numFmtId="2" fontId="9" fillId="4" borderId="24" xfId="21" applyNumberFormat="1" applyFont="1" applyFill="1" applyBorder="1" applyAlignment="1">
      <alignment horizontal="center"/>
    </xf>
    <xf numFmtId="1" fontId="9" fillId="4" borderId="16" xfId="21" applyNumberFormat="1" applyFont="1" applyFill="1" applyBorder="1" applyAlignment="1">
      <alignment horizontal="center"/>
    </xf>
    <xf numFmtId="1" fontId="9" fillId="4" borderId="17" xfId="21" applyNumberFormat="1" applyFont="1" applyFill="1" applyBorder="1" applyAlignment="1">
      <alignment horizontal="center"/>
    </xf>
    <xf numFmtId="1" fontId="9" fillId="4" borderId="11" xfId="21" applyNumberFormat="1" applyFont="1" applyFill="1" applyBorder="1" applyAlignment="1">
      <alignment horizontal="center"/>
    </xf>
    <xf numFmtId="0" fontId="10" fillId="0" borderId="15" xfId="17" applyNumberFormat="1" applyFont="1" applyFill="1" applyBorder="1">
      <alignment/>
      <protection/>
    </xf>
    <xf numFmtId="0" fontId="6" fillId="0" borderId="15" xfId="17" applyNumberFormat="1" applyFont="1" applyFill="1" applyBorder="1" applyAlignment="1">
      <alignment wrapText="1"/>
      <protection/>
    </xf>
    <xf numFmtId="0" fontId="12" fillId="0" borderId="15" xfId="17" applyNumberFormat="1" applyFont="1" applyFill="1" applyBorder="1" applyAlignment="1">
      <alignment wrapText="1"/>
      <protection/>
    </xf>
    <xf numFmtId="1" fontId="9" fillId="2" borderId="16" xfId="21" applyNumberFormat="1" applyFont="1" applyFill="1" applyBorder="1" applyAlignment="1">
      <alignment horizontal="center"/>
    </xf>
    <xf numFmtId="1" fontId="9" fillId="4" borderId="23" xfId="17" applyNumberFormat="1" applyFont="1" applyFill="1" applyBorder="1" applyAlignment="1">
      <alignment horizontal="center"/>
      <protection/>
    </xf>
    <xf numFmtId="1" fontId="9" fillId="4" borderId="16" xfId="17" applyNumberFormat="1" applyFont="1" applyFill="1" applyBorder="1" applyAlignment="1">
      <alignment horizontal="center"/>
      <protection/>
    </xf>
    <xf numFmtId="1" fontId="9" fillId="4" borderId="17" xfId="17" applyNumberFormat="1" applyFont="1" applyFill="1" applyBorder="1" applyAlignment="1">
      <alignment horizontal="center"/>
      <protection/>
    </xf>
    <xf numFmtId="0" fontId="10" fillId="0" borderId="15" xfId="17" applyNumberFormat="1" applyFont="1" applyFill="1" applyBorder="1" applyAlignment="1">
      <alignment wrapText="1"/>
      <protection/>
    </xf>
    <xf numFmtId="1" fontId="9" fillId="4" borderId="26" xfId="21" applyNumberFormat="1" applyFont="1" applyFill="1" applyBorder="1" applyAlignment="1">
      <alignment horizontal="center"/>
    </xf>
    <xf numFmtId="1" fontId="9" fillId="4" borderId="23" xfId="21" applyNumberFormat="1" applyFont="1" applyFill="1" applyBorder="1" applyAlignment="1">
      <alignment horizontal="center"/>
    </xf>
    <xf numFmtId="1" fontId="9" fillId="4" borderId="24" xfId="21" applyNumberFormat="1" applyFont="1" applyFill="1" applyBorder="1" applyAlignment="1">
      <alignment horizontal="center"/>
    </xf>
    <xf numFmtId="2" fontId="6" fillId="3" borderId="10" xfId="17" applyNumberFormat="1" applyFont="1" applyFill="1" applyBorder="1" applyAlignment="1">
      <alignment horizontal="center"/>
      <protection/>
    </xf>
  </cellXfs>
  <cellStyles count="8">
    <cellStyle name="Normal" xfId="0"/>
    <cellStyle name="Currency" xfId="15"/>
    <cellStyle name="Currency [0]" xfId="16"/>
    <cellStyle name="Обычный 2" xfId="17"/>
    <cellStyle name="Percent" xfId="18"/>
    <cellStyle name="Comma" xfId="19"/>
    <cellStyle name="Comma [0]" xfId="20"/>
    <cellStyle name="Финансовый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workbookViewId="0" topLeftCell="A1">
      <selection activeCell="O1" sqref="O1"/>
    </sheetView>
  </sheetViews>
  <sheetFormatPr defaultColWidth="9.00390625" defaultRowHeight="12.75"/>
  <cols>
    <col min="1" max="1" width="64.00390625" style="0" customWidth="1"/>
    <col min="2" max="2" width="8.625" style="0" customWidth="1"/>
    <col min="4" max="4" width="8.125" style="0" customWidth="1"/>
    <col min="5" max="5" width="8.25390625" style="0" customWidth="1"/>
    <col min="7" max="8" width="8.125" style="0" customWidth="1"/>
    <col min="9" max="9" width="8.25390625" style="0" customWidth="1"/>
    <col min="10" max="10" width="8.125" style="0" customWidth="1"/>
    <col min="11" max="11" width="8.00390625" style="0" customWidth="1"/>
    <col min="12" max="12" width="7.875" style="0" customWidth="1"/>
    <col min="13" max="13" width="8.00390625" style="0" customWidth="1"/>
  </cols>
  <sheetData>
    <row r="1" spans="1:14" ht="19.5">
      <c r="A1" s="1" t="s">
        <v>0</v>
      </c>
      <c r="B1" s="2"/>
      <c r="C1" s="2"/>
      <c r="D1" s="2"/>
      <c r="E1" s="3"/>
      <c r="F1" s="2"/>
      <c r="G1" s="4"/>
      <c r="H1" s="5"/>
      <c r="I1" s="5"/>
      <c r="J1" s="5"/>
      <c r="K1" s="5"/>
      <c r="L1" s="5"/>
      <c r="M1" s="5"/>
      <c r="N1" s="5"/>
    </row>
    <row r="2" spans="1:14" ht="19.5">
      <c r="A2" s="1" t="s">
        <v>1</v>
      </c>
      <c r="B2" s="6"/>
      <c r="C2" s="7"/>
      <c r="D2" s="3"/>
      <c r="E2" s="3"/>
      <c r="F2" s="7"/>
      <c r="G2" s="4"/>
      <c r="H2" s="5"/>
      <c r="I2" s="5"/>
      <c r="J2" s="5"/>
      <c r="K2" s="5"/>
      <c r="L2" s="5"/>
      <c r="M2" s="5"/>
      <c r="N2" s="5"/>
    </row>
    <row r="3" spans="1:14" ht="15.75" thickBot="1">
      <c r="A3" s="8"/>
      <c r="B3" s="6"/>
      <c r="C3" s="7"/>
      <c r="D3" s="3"/>
      <c r="E3" s="3"/>
      <c r="F3" s="7"/>
      <c r="G3" s="4"/>
      <c r="H3" s="5"/>
      <c r="I3" s="5"/>
      <c r="J3" s="5"/>
      <c r="K3" s="5"/>
      <c r="L3" s="5"/>
      <c r="M3" s="5"/>
      <c r="N3" s="5"/>
    </row>
    <row r="4" spans="1:14" ht="15">
      <c r="A4" s="9" t="s">
        <v>2</v>
      </c>
      <c r="B4" s="10">
        <v>40787</v>
      </c>
      <c r="C4" s="10">
        <v>40817</v>
      </c>
      <c r="D4" s="10">
        <v>40848</v>
      </c>
      <c r="E4" s="10">
        <v>40878</v>
      </c>
      <c r="F4" s="10">
        <v>40909</v>
      </c>
      <c r="G4" s="10">
        <v>40940</v>
      </c>
      <c r="H4" s="10">
        <v>40969</v>
      </c>
      <c r="I4" s="10">
        <v>41000</v>
      </c>
      <c r="J4" s="10">
        <v>41030</v>
      </c>
      <c r="K4" s="10">
        <v>41061</v>
      </c>
      <c r="L4" s="10">
        <v>41091</v>
      </c>
      <c r="M4" s="10">
        <v>41122</v>
      </c>
      <c r="N4" s="11" t="s">
        <v>3</v>
      </c>
    </row>
    <row r="5" spans="1:14" ht="13.5" thickBot="1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ht="15.75">
      <c r="A6" s="14" t="s">
        <v>4</v>
      </c>
      <c r="B6" s="15">
        <v>390</v>
      </c>
      <c r="C6" s="15">
        <v>390</v>
      </c>
      <c r="D6" s="15">
        <v>390</v>
      </c>
      <c r="E6" s="15">
        <v>390</v>
      </c>
      <c r="F6" s="15">
        <v>390</v>
      </c>
      <c r="G6" s="15">
        <v>390</v>
      </c>
      <c r="H6" s="15">
        <v>390</v>
      </c>
      <c r="I6" s="15">
        <v>390</v>
      </c>
      <c r="J6" s="15">
        <v>390</v>
      </c>
      <c r="K6" s="15">
        <v>390</v>
      </c>
      <c r="L6" s="15">
        <v>390</v>
      </c>
      <c r="M6" s="16">
        <v>390</v>
      </c>
      <c r="N6" s="17"/>
    </row>
    <row r="7" spans="1:14" ht="16.5" thickBot="1">
      <c r="A7" s="18" t="s">
        <v>5</v>
      </c>
      <c r="B7" s="19">
        <v>1.8</v>
      </c>
      <c r="C7" s="19">
        <v>1.8</v>
      </c>
      <c r="D7" s="19">
        <v>1.8</v>
      </c>
      <c r="E7" s="19">
        <v>1.8</v>
      </c>
      <c r="F7" s="19">
        <v>1.8</v>
      </c>
      <c r="G7" s="19">
        <v>1.8</v>
      </c>
      <c r="H7" s="19">
        <v>1.8</v>
      </c>
      <c r="I7" s="19">
        <v>1.8</v>
      </c>
      <c r="J7" s="19">
        <v>1.8</v>
      </c>
      <c r="K7" s="19">
        <v>0</v>
      </c>
      <c r="L7" s="19">
        <v>0</v>
      </c>
      <c r="M7" s="20">
        <v>0</v>
      </c>
      <c r="N7" s="21"/>
    </row>
    <row r="8" spans="1:14" ht="16.5" thickBot="1">
      <c r="A8" s="22" t="s">
        <v>6</v>
      </c>
      <c r="B8" s="19">
        <f>B6*B7</f>
        <v>702</v>
      </c>
      <c r="C8" s="19">
        <f aca="true" t="shared" si="0" ref="C8:M8">C6*C7</f>
        <v>702</v>
      </c>
      <c r="D8" s="19">
        <f t="shared" si="0"/>
        <v>702</v>
      </c>
      <c r="E8" s="19">
        <f t="shared" si="0"/>
        <v>702</v>
      </c>
      <c r="F8" s="19">
        <f t="shared" si="0"/>
        <v>702</v>
      </c>
      <c r="G8" s="19">
        <f t="shared" si="0"/>
        <v>702</v>
      </c>
      <c r="H8" s="19">
        <f t="shared" si="0"/>
        <v>702</v>
      </c>
      <c r="I8" s="19">
        <f t="shared" si="0"/>
        <v>702</v>
      </c>
      <c r="J8" s="19">
        <f t="shared" si="0"/>
        <v>702</v>
      </c>
      <c r="K8" s="19">
        <f t="shared" si="0"/>
        <v>0</v>
      </c>
      <c r="L8" s="19">
        <f t="shared" si="0"/>
        <v>0</v>
      </c>
      <c r="M8" s="20">
        <f t="shared" si="0"/>
        <v>0</v>
      </c>
      <c r="N8" s="23">
        <f>SUM(B8:M8)</f>
        <v>6318</v>
      </c>
    </row>
    <row r="9" spans="1:14" ht="16.5" thickBot="1">
      <c r="A9" s="24" t="s">
        <v>7</v>
      </c>
      <c r="B9" s="25">
        <v>1572.9</v>
      </c>
      <c r="C9" s="25">
        <v>725.35</v>
      </c>
      <c r="D9" s="25">
        <v>499.21</v>
      </c>
      <c r="E9" s="25">
        <v>547.1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7">
        <v>0</v>
      </c>
      <c r="N9" s="28">
        <f>SUM(B9:M9)</f>
        <v>3344.56</v>
      </c>
    </row>
    <row r="10" spans="1:14" ht="16.5" thickBot="1">
      <c r="A10" s="29" t="s">
        <v>8</v>
      </c>
      <c r="B10" s="26">
        <v>0</v>
      </c>
      <c r="C10" s="25">
        <v>229.3</v>
      </c>
      <c r="D10" s="25">
        <v>114</v>
      </c>
      <c r="E10" s="25">
        <v>79.2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7">
        <v>0</v>
      </c>
      <c r="N10" s="28">
        <f>SUM(B10:M10)</f>
        <v>422.5</v>
      </c>
    </row>
    <row r="11" spans="1:14" ht="14.25" customHeight="1" thickBot="1">
      <c r="A11" s="30" t="s">
        <v>9</v>
      </c>
      <c r="B11" s="26"/>
      <c r="C11" s="31"/>
      <c r="D11" s="32"/>
      <c r="E11" s="32"/>
      <c r="F11" s="32"/>
      <c r="G11" s="32"/>
      <c r="H11" s="32"/>
      <c r="I11" s="32"/>
      <c r="J11" s="32"/>
      <c r="K11" s="32"/>
      <c r="L11" s="32"/>
      <c r="M11" s="33"/>
      <c r="N11" s="150">
        <f>SUM(B11:M11)</f>
        <v>0</v>
      </c>
    </row>
    <row r="12" spans="1:14" ht="38.25" customHeight="1" thickBot="1">
      <c r="A12" s="34" t="s">
        <v>10</v>
      </c>
      <c r="B12" s="35">
        <f>SUM(B9:B11)</f>
        <v>1572.9</v>
      </c>
      <c r="C12" s="35">
        <f aca="true" t="shared" si="1" ref="C12:M12">SUM(C9:C11)</f>
        <v>954.6500000000001</v>
      </c>
      <c r="D12" s="35">
        <f t="shared" si="1"/>
        <v>613.21</v>
      </c>
      <c r="E12" s="35">
        <f t="shared" si="1"/>
        <v>626.3000000000001</v>
      </c>
      <c r="F12" s="35">
        <f t="shared" si="1"/>
        <v>0</v>
      </c>
      <c r="G12" s="35">
        <f t="shared" si="1"/>
        <v>0</v>
      </c>
      <c r="H12" s="35">
        <f t="shared" si="1"/>
        <v>0</v>
      </c>
      <c r="I12" s="35">
        <f t="shared" si="1"/>
        <v>0</v>
      </c>
      <c r="J12" s="35">
        <f t="shared" si="1"/>
        <v>0</v>
      </c>
      <c r="K12" s="35">
        <f t="shared" si="1"/>
        <v>0</v>
      </c>
      <c r="L12" s="35">
        <f t="shared" si="1"/>
        <v>0</v>
      </c>
      <c r="M12" s="36">
        <f t="shared" si="1"/>
        <v>0</v>
      </c>
      <c r="N12" s="37">
        <f>SUM(N9:N11)</f>
        <v>3767.06</v>
      </c>
    </row>
    <row r="13" spans="1:14" ht="16.5" thickBot="1">
      <c r="A13" s="38" t="s">
        <v>11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40"/>
      <c r="N13" s="41"/>
    </row>
    <row r="14" spans="1:14" ht="21" customHeight="1">
      <c r="A14" s="42" t="s">
        <v>12</v>
      </c>
      <c r="B14" s="43">
        <v>294</v>
      </c>
      <c r="C14" s="43">
        <v>294</v>
      </c>
      <c r="D14" s="43">
        <v>294</v>
      </c>
      <c r="E14" s="43">
        <v>294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4">
        <v>0</v>
      </c>
      <c r="N14" s="45">
        <f aca="true" t="shared" si="2" ref="N14:N20">SUM(B14:M14)</f>
        <v>1176</v>
      </c>
    </row>
    <row r="15" spans="1:14" ht="31.5" customHeight="1" thickBot="1">
      <c r="A15" s="42" t="s">
        <v>13</v>
      </c>
      <c r="B15" s="43">
        <f>B16-B14</f>
        <v>45.40103448275863</v>
      </c>
      <c r="C15" s="43">
        <f>C16-C14</f>
        <v>45.40103448275863</v>
      </c>
      <c r="D15" s="43">
        <f>D16-D14</f>
        <v>45.40103448275863</v>
      </c>
      <c r="E15" s="43">
        <f>E16-E14</f>
        <v>45.40103448275863</v>
      </c>
      <c r="F15" s="43">
        <f>F16-F14</f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4">
        <v>0</v>
      </c>
      <c r="N15" s="46">
        <f t="shared" si="2"/>
        <v>181.60413793103453</v>
      </c>
    </row>
    <row r="16" spans="1:14" ht="37.5" customHeight="1" thickBot="1">
      <c r="A16" s="47" t="s">
        <v>14</v>
      </c>
      <c r="B16" s="48">
        <f>B14/0.87+B14*0.005</f>
        <v>339.40103448275863</v>
      </c>
      <c r="C16" s="48">
        <f>C14/0.87+C14*0.005</f>
        <v>339.40103448275863</v>
      </c>
      <c r="D16" s="48">
        <f>D14/0.87+D14*0.005</f>
        <v>339.40103448275863</v>
      </c>
      <c r="E16" s="48">
        <f>E14/0.87+E14*0.005</f>
        <v>339.40103448275863</v>
      </c>
      <c r="F16" s="48">
        <f>F14/0.87+F14*0.005</f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4">
        <v>0</v>
      </c>
      <c r="N16" s="23">
        <f t="shared" si="2"/>
        <v>1357.6041379310345</v>
      </c>
    </row>
    <row r="17" spans="1:14" ht="19.5" customHeight="1" thickBot="1">
      <c r="A17" s="49" t="s">
        <v>15</v>
      </c>
      <c r="B17" s="50">
        <v>107.32</v>
      </c>
      <c r="C17" s="50">
        <v>167.73</v>
      </c>
      <c r="D17" s="50">
        <v>139.32</v>
      </c>
      <c r="E17" s="50">
        <v>440.41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40">
        <v>0</v>
      </c>
      <c r="N17" s="51">
        <f t="shared" si="2"/>
        <v>854.78</v>
      </c>
    </row>
    <row r="18" spans="1:14" ht="33.75" customHeight="1" thickBot="1">
      <c r="A18" s="52" t="s">
        <v>13</v>
      </c>
      <c r="B18" s="53">
        <v>16.57</v>
      </c>
      <c r="C18" s="53">
        <v>29.9</v>
      </c>
      <c r="D18" s="53">
        <v>21.51</v>
      </c>
      <c r="E18" s="53">
        <v>68.01</v>
      </c>
      <c r="F18" s="54">
        <f aca="true" t="shared" si="3" ref="F18:M18">F21-F17</f>
        <v>0</v>
      </c>
      <c r="G18" s="54">
        <f t="shared" si="3"/>
        <v>0</v>
      </c>
      <c r="H18" s="54">
        <f t="shared" si="3"/>
        <v>0</v>
      </c>
      <c r="I18" s="54">
        <f t="shared" si="3"/>
        <v>0</v>
      </c>
      <c r="J18" s="54">
        <f t="shared" si="3"/>
        <v>0</v>
      </c>
      <c r="K18" s="54">
        <f t="shared" si="3"/>
        <v>0</v>
      </c>
      <c r="L18" s="54">
        <f t="shared" si="3"/>
        <v>0</v>
      </c>
      <c r="M18" s="55">
        <f t="shared" si="3"/>
        <v>0</v>
      </c>
      <c r="N18" s="51">
        <f t="shared" si="2"/>
        <v>135.99</v>
      </c>
    </row>
    <row r="19" spans="1:14" ht="21.75" customHeight="1" thickBot="1">
      <c r="A19" s="52" t="s">
        <v>16</v>
      </c>
      <c r="B19" s="56">
        <v>0</v>
      </c>
      <c r="C19" s="56">
        <v>0</v>
      </c>
      <c r="D19" s="56">
        <v>0</v>
      </c>
      <c r="E19" s="56">
        <v>0</v>
      </c>
      <c r="F19" s="56">
        <v>0</v>
      </c>
      <c r="G19" s="56">
        <v>0</v>
      </c>
      <c r="H19" s="56">
        <v>0</v>
      </c>
      <c r="I19" s="56">
        <v>0</v>
      </c>
      <c r="J19" s="56">
        <v>0</v>
      </c>
      <c r="K19" s="56">
        <v>0</v>
      </c>
      <c r="L19" s="56">
        <v>0</v>
      </c>
      <c r="M19" s="57">
        <v>0</v>
      </c>
      <c r="N19" s="51">
        <f t="shared" si="2"/>
        <v>0</v>
      </c>
    </row>
    <row r="20" spans="1:14" ht="30" customHeight="1" thickBot="1">
      <c r="A20" s="58" t="s">
        <v>17</v>
      </c>
      <c r="B20" s="56">
        <v>0</v>
      </c>
      <c r="C20" s="56">
        <v>0</v>
      </c>
      <c r="D20" s="56">
        <v>0</v>
      </c>
      <c r="E20" s="56">
        <v>0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57">
        <v>0</v>
      </c>
      <c r="N20" s="51">
        <f t="shared" si="2"/>
        <v>0</v>
      </c>
    </row>
    <row r="21" spans="1:14" ht="39" customHeight="1" thickBot="1">
      <c r="A21" s="34" t="s">
        <v>18</v>
      </c>
      <c r="B21" s="59">
        <f>B17/0.87+B17*0.005</f>
        <v>123.89292183908046</v>
      </c>
      <c r="C21" s="59">
        <f aca="true" t="shared" si="4" ref="C21:M21">C17/0.87+C17*0.005</f>
        <v>193.63175344827584</v>
      </c>
      <c r="D21" s="59">
        <f t="shared" si="4"/>
        <v>160.83453103448275</v>
      </c>
      <c r="E21" s="59">
        <f t="shared" si="4"/>
        <v>508.4204408045977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59">
        <f t="shared" si="4"/>
        <v>0</v>
      </c>
      <c r="M21" s="60">
        <f t="shared" si="4"/>
        <v>0</v>
      </c>
      <c r="N21" s="37">
        <f>SUM(N17:N20)</f>
        <v>990.77</v>
      </c>
    </row>
    <row r="22" spans="1:14" ht="19.5" customHeight="1">
      <c r="A22" s="61" t="s">
        <v>19</v>
      </c>
      <c r="B22" s="62">
        <v>25</v>
      </c>
      <c r="C22" s="63">
        <v>0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4">
        <v>0</v>
      </c>
      <c r="N22" s="65">
        <f aca="true" t="shared" si="5" ref="N22:N28">SUM(B22:M22)</f>
        <v>25</v>
      </c>
    </row>
    <row r="23" spans="1:14" ht="20.25" customHeight="1">
      <c r="A23" s="66" t="s">
        <v>20</v>
      </c>
      <c r="B23" s="63">
        <v>0</v>
      </c>
      <c r="C23" s="62">
        <v>0</v>
      </c>
      <c r="D23" s="62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4">
        <v>0</v>
      </c>
      <c r="N23" s="65">
        <f t="shared" si="5"/>
        <v>0</v>
      </c>
    </row>
    <row r="24" spans="1:14" ht="15.75">
      <c r="A24" s="61" t="s">
        <v>21</v>
      </c>
      <c r="B24" s="63">
        <v>0</v>
      </c>
      <c r="C24" s="63">
        <v>0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4">
        <v>0</v>
      </c>
      <c r="N24" s="65">
        <f t="shared" si="5"/>
        <v>0</v>
      </c>
    </row>
    <row r="25" spans="1:14" ht="21.75" customHeight="1">
      <c r="A25" s="61" t="s">
        <v>22</v>
      </c>
      <c r="B25" s="63">
        <v>0</v>
      </c>
      <c r="C25" s="62">
        <v>104</v>
      </c>
      <c r="D25" s="62">
        <v>102</v>
      </c>
      <c r="E25" s="62">
        <v>101</v>
      </c>
      <c r="F25" s="62">
        <v>72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4">
        <v>0</v>
      </c>
      <c r="N25" s="65">
        <f t="shared" si="5"/>
        <v>379</v>
      </c>
    </row>
    <row r="26" spans="1:14" ht="15.75">
      <c r="A26" s="61" t="s">
        <v>23</v>
      </c>
      <c r="B26" s="43">
        <v>4.9</v>
      </c>
      <c r="C26" s="43">
        <v>4.9</v>
      </c>
      <c r="D26" s="43">
        <v>4.9</v>
      </c>
      <c r="E26" s="43">
        <v>4.9</v>
      </c>
      <c r="F26" s="43">
        <v>4.9</v>
      </c>
      <c r="G26" s="43">
        <v>4.9</v>
      </c>
      <c r="H26" s="43">
        <v>4.9</v>
      </c>
      <c r="I26" s="43">
        <v>4.9</v>
      </c>
      <c r="J26" s="43">
        <v>4.9</v>
      </c>
      <c r="K26" s="43">
        <v>4.9</v>
      </c>
      <c r="L26" s="43">
        <v>4.9</v>
      </c>
      <c r="M26" s="44">
        <v>4.9</v>
      </c>
      <c r="N26" s="65">
        <f t="shared" si="5"/>
        <v>58.79999999999999</v>
      </c>
    </row>
    <row r="27" spans="1:14" ht="20.25" customHeight="1">
      <c r="A27" s="61" t="s">
        <v>24</v>
      </c>
      <c r="B27" s="62">
        <v>4</v>
      </c>
      <c r="C27" s="62">
        <v>4</v>
      </c>
      <c r="D27" s="62">
        <v>4</v>
      </c>
      <c r="E27" s="62">
        <v>4</v>
      </c>
      <c r="F27" s="62">
        <v>4</v>
      </c>
      <c r="G27" s="62">
        <v>4</v>
      </c>
      <c r="H27" s="62">
        <v>4</v>
      </c>
      <c r="I27" s="62">
        <v>4</v>
      </c>
      <c r="J27" s="62">
        <v>4</v>
      </c>
      <c r="K27" s="63">
        <v>0</v>
      </c>
      <c r="L27" s="63">
        <v>0</v>
      </c>
      <c r="M27" s="64">
        <v>0</v>
      </c>
      <c r="N27" s="65">
        <f t="shared" si="5"/>
        <v>36</v>
      </c>
    </row>
    <row r="28" spans="1:14" ht="16.5" customHeight="1" thickBot="1">
      <c r="A28" s="67" t="s">
        <v>25</v>
      </c>
      <c r="B28" s="68">
        <v>7</v>
      </c>
      <c r="C28" s="68">
        <v>7</v>
      </c>
      <c r="D28" s="68">
        <v>7</v>
      </c>
      <c r="E28" s="68">
        <v>7</v>
      </c>
      <c r="F28" s="68">
        <v>7</v>
      </c>
      <c r="G28" s="68">
        <v>7</v>
      </c>
      <c r="H28" s="68">
        <v>7</v>
      </c>
      <c r="I28" s="68">
        <v>7</v>
      </c>
      <c r="J28" s="68">
        <v>7</v>
      </c>
      <c r="K28" s="69">
        <v>0</v>
      </c>
      <c r="L28" s="69">
        <v>0</v>
      </c>
      <c r="M28" s="70">
        <v>0</v>
      </c>
      <c r="N28" s="65">
        <f t="shared" si="5"/>
        <v>63</v>
      </c>
    </row>
    <row r="29" spans="1:14" ht="41.25" customHeight="1" thickBot="1">
      <c r="A29" s="71" t="s">
        <v>26</v>
      </c>
      <c r="B29" s="72">
        <f aca="true" t="shared" si="6" ref="B29:M29">SUM(B22:B28)</f>
        <v>40.9</v>
      </c>
      <c r="C29" s="72">
        <f t="shared" si="6"/>
        <v>119.9</v>
      </c>
      <c r="D29" s="72">
        <f t="shared" si="6"/>
        <v>117.9</v>
      </c>
      <c r="E29" s="72">
        <f t="shared" si="6"/>
        <v>116.9</v>
      </c>
      <c r="F29" s="72">
        <f t="shared" si="6"/>
        <v>87.9</v>
      </c>
      <c r="G29" s="72">
        <f t="shared" si="6"/>
        <v>15.9</v>
      </c>
      <c r="H29" s="72">
        <f t="shared" si="6"/>
        <v>15.9</v>
      </c>
      <c r="I29" s="72">
        <f t="shared" si="6"/>
        <v>15.9</v>
      </c>
      <c r="J29" s="72">
        <f t="shared" si="6"/>
        <v>15.9</v>
      </c>
      <c r="K29" s="72">
        <f t="shared" si="6"/>
        <v>4.9</v>
      </c>
      <c r="L29" s="72">
        <f t="shared" si="6"/>
        <v>4.9</v>
      </c>
      <c r="M29" s="73">
        <f t="shared" si="6"/>
        <v>4.9</v>
      </c>
      <c r="N29" s="74">
        <f>SUM(B29:E29)</f>
        <v>395.6</v>
      </c>
    </row>
    <row r="30" spans="1:14" ht="18" customHeight="1" thickBot="1">
      <c r="A30" s="49" t="s">
        <v>27</v>
      </c>
      <c r="B30" s="39">
        <v>0</v>
      </c>
      <c r="C30" s="50">
        <v>10.65</v>
      </c>
      <c r="D30" s="50">
        <v>21.07</v>
      </c>
      <c r="E30" s="75">
        <v>0</v>
      </c>
      <c r="F30" s="75">
        <v>0</v>
      </c>
      <c r="G30" s="75">
        <v>0</v>
      </c>
      <c r="H30" s="75">
        <v>0</v>
      </c>
      <c r="I30" s="75">
        <v>0</v>
      </c>
      <c r="J30" s="75">
        <v>0</v>
      </c>
      <c r="K30" s="75">
        <v>0</v>
      </c>
      <c r="L30" s="75">
        <v>0</v>
      </c>
      <c r="M30" s="76">
        <v>0</v>
      </c>
      <c r="N30" s="51">
        <f aca="true" t="shared" si="7" ref="N30:N36">SUM(B30:M30)</f>
        <v>31.72</v>
      </c>
    </row>
    <row r="31" spans="1:14" ht="18.75" customHeight="1" thickBot="1">
      <c r="A31" s="77" t="s">
        <v>28</v>
      </c>
      <c r="B31" s="75">
        <v>0</v>
      </c>
      <c r="C31" s="50">
        <v>4.93</v>
      </c>
      <c r="D31" s="50">
        <v>9.9</v>
      </c>
      <c r="E31" s="78">
        <v>0</v>
      </c>
      <c r="F31" s="75">
        <v>0</v>
      </c>
      <c r="G31" s="75">
        <v>0</v>
      </c>
      <c r="H31" s="75">
        <v>0</v>
      </c>
      <c r="I31" s="75">
        <v>0</v>
      </c>
      <c r="J31" s="75">
        <v>0</v>
      </c>
      <c r="K31" s="75">
        <v>0</v>
      </c>
      <c r="L31" s="75">
        <v>0</v>
      </c>
      <c r="M31" s="76">
        <v>0</v>
      </c>
      <c r="N31" s="51">
        <f t="shared" si="7"/>
        <v>14.83</v>
      </c>
    </row>
    <row r="32" spans="1:14" ht="21" customHeight="1" thickBot="1">
      <c r="A32" s="49" t="s">
        <v>29</v>
      </c>
      <c r="B32" s="75">
        <v>0</v>
      </c>
      <c r="C32" s="75">
        <v>0</v>
      </c>
      <c r="D32" s="75">
        <v>0</v>
      </c>
      <c r="E32" s="75">
        <v>0</v>
      </c>
      <c r="F32" s="75">
        <v>0</v>
      </c>
      <c r="G32" s="75">
        <v>0</v>
      </c>
      <c r="H32" s="75">
        <v>0</v>
      </c>
      <c r="I32" s="75">
        <v>0</v>
      </c>
      <c r="J32" s="75">
        <v>0</v>
      </c>
      <c r="K32" s="75">
        <v>0</v>
      </c>
      <c r="L32" s="75">
        <v>0</v>
      </c>
      <c r="M32" s="76">
        <v>0</v>
      </c>
      <c r="N32" s="51">
        <f t="shared" si="7"/>
        <v>0</v>
      </c>
    </row>
    <row r="33" spans="1:14" ht="22.5" customHeight="1" thickBot="1">
      <c r="A33" s="49" t="s">
        <v>30</v>
      </c>
      <c r="B33" s="75">
        <v>0</v>
      </c>
      <c r="C33" s="50">
        <v>78.39</v>
      </c>
      <c r="D33" s="50">
        <v>21</v>
      </c>
      <c r="E33" s="39">
        <v>0</v>
      </c>
      <c r="F33" s="39">
        <v>0</v>
      </c>
      <c r="G33" s="75">
        <v>0</v>
      </c>
      <c r="H33" s="75">
        <v>0</v>
      </c>
      <c r="I33" s="75">
        <v>0</v>
      </c>
      <c r="J33" s="75">
        <v>0</v>
      </c>
      <c r="K33" s="75">
        <v>0</v>
      </c>
      <c r="L33" s="75">
        <v>0</v>
      </c>
      <c r="M33" s="76">
        <v>0</v>
      </c>
      <c r="N33" s="51">
        <f t="shared" si="7"/>
        <v>99.39</v>
      </c>
    </row>
    <row r="34" spans="1:14" ht="16.5" thickBot="1">
      <c r="A34" s="49" t="s">
        <v>31</v>
      </c>
      <c r="B34" s="54">
        <v>0</v>
      </c>
      <c r="C34" s="53">
        <v>4.5</v>
      </c>
      <c r="D34" s="54">
        <v>0</v>
      </c>
      <c r="E34" s="53">
        <v>9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5">
        <v>0</v>
      </c>
      <c r="N34" s="51">
        <f t="shared" si="7"/>
        <v>13.5</v>
      </c>
    </row>
    <row r="35" spans="1:14" ht="21.75" customHeight="1" thickBot="1">
      <c r="A35" s="49" t="s">
        <v>32</v>
      </c>
      <c r="B35" s="39">
        <v>0</v>
      </c>
      <c r="C35" s="50">
        <v>20.26</v>
      </c>
      <c r="D35" s="50">
        <v>30.06</v>
      </c>
      <c r="E35" s="79">
        <v>16.09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75">
        <v>0</v>
      </c>
      <c r="L35" s="75">
        <v>0</v>
      </c>
      <c r="M35" s="76">
        <v>0</v>
      </c>
      <c r="N35" s="51">
        <f t="shared" si="7"/>
        <v>66.41</v>
      </c>
    </row>
    <row r="36" spans="1:14" ht="20.25" customHeight="1" thickBot="1">
      <c r="A36" s="52" t="s">
        <v>33</v>
      </c>
      <c r="B36" s="80">
        <v>3.51</v>
      </c>
      <c r="C36" s="80">
        <v>12.63</v>
      </c>
      <c r="D36" s="80">
        <v>8.45</v>
      </c>
      <c r="E36" s="80">
        <v>7.71</v>
      </c>
      <c r="F36" s="81">
        <v>0</v>
      </c>
      <c r="G36" s="81">
        <v>0</v>
      </c>
      <c r="H36" s="81">
        <v>0</v>
      </c>
      <c r="I36" s="81">
        <v>0</v>
      </c>
      <c r="J36" s="81">
        <v>0</v>
      </c>
      <c r="K36" s="82">
        <v>0</v>
      </c>
      <c r="L36" s="82">
        <v>0</v>
      </c>
      <c r="M36" s="83">
        <v>0</v>
      </c>
      <c r="N36" s="51">
        <f t="shared" si="7"/>
        <v>32.3</v>
      </c>
    </row>
    <row r="37" spans="1:14" ht="39.75" customHeight="1" thickBot="1">
      <c r="A37" s="84" t="s">
        <v>34</v>
      </c>
      <c r="B37" s="59">
        <f>SUM(B30:B36)</f>
        <v>3.51</v>
      </c>
      <c r="C37" s="59">
        <f aca="true" t="shared" si="8" ref="C37:N37">SUM(C30:C36)</f>
        <v>131.36</v>
      </c>
      <c r="D37" s="59">
        <f t="shared" si="8"/>
        <v>90.48</v>
      </c>
      <c r="E37" s="59">
        <f t="shared" si="8"/>
        <v>32.8</v>
      </c>
      <c r="F37" s="59">
        <f t="shared" si="8"/>
        <v>0</v>
      </c>
      <c r="G37" s="59">
        <f t="shared" si="8"/>
        <v>0</v>
      </c>
      <c r="H37" s="59">
        <f t="shared" si="8"/>
        <v>0</v>
      </c>
      <c r="I37" s="59">
        <f t="shared" si="8"/>
        <v>0</v>
      </c>
      <c r="J37" s="59">
        <f t="shared" si="8"/>
        <v>0</v>
      </c>
      <c r="K37" s="59">
        <f t="shared" si="8"/>
        <v>0</v>
      </c>
      <c r="L37" s="59">
        <f t="shared" si="8"/>
        <v>0</v>
      </c>
      <c r="M37" s="60">
        <f t="shared" si="8"/>
        <v>0</v>
      </c>
      <c r="N37" s="85">
        <f t="shared" si="8"/>
        <v>258.15</v>
      </c>
    </row>
    <row r="38" spans="1:14" ht="19.5" customHeight="1">
      <c r="A38" s="61" t="s">
        <v>35</v>
      </c>
      <c r="B38" s="62">
        <v>42</v>
      </c>
      <c r="C38" s="63">
        <v>0</v>
      </c>
      <c r="D38" s="63">
        <v>0</v>
      </c>
      <c r="E38" s="63">
        <v>0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3">
        <v>0</v>
      </c>
      <c r="L38" s="63">
        <v>0</v>
      </c>
      <c r="M38" s="64">
        <v>0</v>
      </c>
      <c r="N38" s="65">
        <f aca="true" t="shared" si="9" ref="N38:N43">SUM(B38:M38)</f>
        <v>42</v>
      </c>
    </row>
    <row r="39" spans="1:14" ht="19.5" customHeight="1">
      <c r="A39" s="66" t="s">
        <v>36</v>
      </c>
      <c r="B39" s="63">
        <v>0</v>
      </c>
      <c r="C39" s="63">
        <v>0</v>
      </c>
      <c r="D39" s="63">
        <v>0</v>
      </c>
      <c r="E39" s="63">
        <v>0</v>
      </c>
      <c r="F39" s="86">
        <v>0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  <c r="L39" s="63">
        <v>0</v>
      </c>
      <c r="M39" s="64">
        <v>0</v>
      </c>
      <c r="N39" s="65">
        <f t="shared" si="9"/>
        <v>0</v>
      </c>
    </row>
    <row r="40" spans="1:14" ht="22.5" customHeight="1">
      <c r="A40" s="66" t="s">
        <v>37</v>
      </c>
      <c r="B40" s="63">
        <v>0</v>
      </c>
      <c r="C40" s="87">
        <v>29.7</v>
      </c>
      <c r="D40" s="63">
        <v>0</v>
      </c>
      <c r="E40" s="63">
        <v>0</v>
      </c>
      <c r="F40" s="63">
        <v>0</v>
      </c>
      <c r="G40" s="86">
        <v>0</v>
      </c>
      <c r="H40" s="63">
        <v>0</v>
      </c>
      <c r="I40" s="63">
        <v>0</v>
      </c>
      <c r="J40" s="63">
        <v>0</v>
      </c>
      <c r="K40" s="63">
        <v>0</v>
      </c>
      <c r="L40" s="63">
        <v>0</v>
      </c>
      <c r="M40" s="64">
        <v>0</v>
      </c>
      <c r="N40" s="65">
        <f t="shared" si="9"/>
        <v>29.7</v>
      </c>
    </row>
    <row r="41" spans="1:14" ht="21.75" customHeight="1">
      <c r="A41" s="66" t="s">
        <v>38</v>
      </c>
      <c r="B41" s="62">
        <v>10</v>
      </c>
      <c r="C41" s="88">
        <v>10</v>
      </c>
      <c r="D41" s="43">
        <v>10</v>
      </c>
      <c r="E41" s="19">
        <v>10</v>
      </c>
      <c r="F41" s="43">
        <v>10</v>
      </c>
      <c r="G41" s="19">
        <v>10</v>
      </c>
      <c r="H41" s="62">
        <v>10</v>
      </c>
      <c r="I41" s="62">
        <v>10</v>
      </c>
      <c r="J41" s="62">
        <v>10</v>
      </c>
      <c r="K41" s="19">
        <v>10</v>
      </c>
      <c r="L41" s="89">
        <v>0</v>
      </c>
      <c r="M41" s="90">
        <v>0</v>
      </c>
      <c r="N41" s="65">
        <f t="shared" si="9"/>
        <v>100</v>
      </c>
    </row>
    <row r="42" spans="1:14" ht="23.25" customHeight="1">
      <c r="A42" s="66" t="s">
        <v>39</v>
      </c>
      <c r="B42" s="63">
        <v>0</v>
      </c>
      <c r="C42" s="91">
        <v>0</v>
      </c>
      <c r="D42" s="63">
        <v>0</v>
      </c>
      <c r="E42" s="92">
        <v>0</v>
      </c>
      <c r="F42" s="63">
        <v>0</v>
      </c>
      <c r="G42" s="92">
        <v>0</v>
      </c>
      <c r="H42" s="63">
        <v>0</v>
      </c>
      <c r="I42" s="63">
        <v>0</v>
      </c>
      <c r="J42" s="63">
        <v>0</v>
      </c>
      <c r="K42" s="93">
        <v>0</v>
      </c>
      <c r="L42" s="92">
        <v>0</v>
      </c>
      <c r="M42" s="94">
        <v>0</v>
      </c>
      <c r="N42" s="65">
        <f t="shared" si="9"/>
        <v>0</v>
      </c>
    </row>
    <row r="43" spans="1:14" ht="21" customHeight="1" thickBot="1">
      <c r="A43" s="66" t="s">
        <v>40</v>
      </c>
      <c r="B43" s="62">
        <v>5</v>
      </c>
      <c r="C43" s="62">
        <v>5</v>
      </c>
      <c r="D43" s="62">
        <v>5</v>
      </c>
      <c r="E43" s="62">
        <v>5</v>
      </c>
      <c r="F43" s="62">
        <v>5</v>
      </c>
      <c r="G43" s="62">
        <v>5</v>
      </c>
      <c r="H43" s="62">
        <v>5</v>
      </c>
      <c r="I43" s="62">
        <v>5</v>
      </c>
      <c r="J43" s="62">
        <v>5</v>
      </c>
      <c r="K43" s="62">
        <v>5</v>
      </c>
      <c r="L43" s="63">
        <v>0</v>
      </c>
      <c r="M43" s="64">
        <v>0</v>
      </c>
      <c r="N43" s="65">
        <f t="shared" si="9"/>
        <v>50</v>
      </c>
    </row>
    <row r="44" spans="1:14" ht="24.75" customHeight="1" thickBot="1">
      <c r="A44" s="95" t="s">
        <v>41</v>
      </c>
      <c r="B44" s="72">
        <f aca="true" t="shared" si="10" ref="B44:M44">SUM(B38:B43)</f>
        <v>57</v>
      </c>
      <c r="C44" s="72">
        <f t="shared" si="10"/>
        <v>44.7</v>
      </c>
      <c r="D44" s="72">
        <f t="shared" si="10"/>
        <v>15</v>
      </c>
      <c r="E44" s="72">
        <f t="shared" si="10"/>
        <v>15</v>
      </c>
      <c r="F44" s="72">
        <f t="shared" si="10"/>
        <v>15</v>
      </c>
      <c r="G44" s="72">
        <f t="shared" si="10"/>
        <v>15</v>
      </c>
      <c r="H44" s="72">
        <f t="shared" si="10"/>
        <v>15</v>
      </c>
      <c r="I44" s="72">
        <f t="shared" si="10"/>
        <v>15</v>
      </c>
      <c r="J44" s="72">
        <f t="shared" si="10"/>
        <v>15</v>
      </c>
      <c r="K44" s="72">
        <f t="shared" si="10"/>
        <v>15</v>
      </c>
      <c r="L44" s="72">
        <f t="shared" si="10"/>
        <v>0</v>
      </c>
      <c r="M44" s="73">
        <f t="shared" si="10"/>
        <v>0</v>
      </c>
      <c r="N44" s="74">
        <f>SUM(B44:E44)</f>
        <v>131.7</v>
      </c>
    </row>
    <row r="45" spans="1:14" ht="23.25" customHeight="1" thickBot="1">
      <c r="A45" s="49" t="s">
        <v>42</v>
      </c>
      <c r="B45" s="39">
        <v>0</v>
      </c>
      <c r="C45" s="75">
        <v>0</v>
      </c>
      <c r="D45" s="96">
        <v>1.9</v>
      </c>
      <c r="E45" s="75">
        <v>0</v>
      </c>
      <c r="F45" s="75">
        <v>0</v>
      </c>
      <c r="G45" s="75">
        <v>0</v>
      </c>
      <c r="H45" s="75">
        <v>0</v>
      </c>
      <c r="I45" s="75">
        <v>0</v>
      </c>
      <c r="J45" s="75">
        <v>0</v>
      </c>
      <c r="K45" s="75">
        <v>0</v>
      </c>
      <c r="L45" s="75">
        <v>0</v>
      </c>
      <c r="M45" s="76">
        <v>0</v>
      </c>
      <c r="N45" s="51">
        <f aca="true" t="shared" si="11" ref="N45:N50">SUM(B45:M45)</f>
        <v>1.9</v>
      </c>
    </row>
    <row r="46" spans="1:14" ht="22.5" customHeight="1" thickBot="1">
      <c r="A46" s="77" t="s">
        <v>43</v>
      </c>
      <c r="B46" s="75">
        <v>0</v>
      </c>
      <c r="C46" s="75">
        <v>0</v>
      </c>
      <c r="D46" s="75">
        <v>0</v>
      </c>
      <c r="E46" s="75">
        <v>0</v>
      </c>
      <c r="F46" s="97">
        <v>0</v>
      </c>
      <c r="G46" s="75">
        <v>0</v>
      </c>
      <c r="H46" s="75">
        <v>0</v>
      </c>
      <c r="I46" s="75">
        <v>0</v>
      </c>
      <c r="J46" s="75">
        <v>0</v>
      </c>
      <c r="K46" s="75">
        <v>0</v>
      </c>
      <c r="L46" s="75">
        <v>0</v>
      </c>
      <c r="M46" s="76">
        <v>0</v>
      </c>
      <c r="N46" s="51">
        <f t="shared" si="11"/>
        <v>0</v>
      </c>
    </row>
    <row r="47" spans="1:14" ht="18.75" customHeight="1" thickBot="1">
      <c r="A47" s="77" t="s">
        <v>44</v>
      </c>
      <c r="B47" s="75">
        <v>0</v>
      </c>
      <c r="C47" s="98">
        <v>10</v>
      </c>
      <c r="D47" s="75">
        <v>0</v>
      </c>
      <c r="E47" s="96">
        <v>9.76</v>
      </c>
      <c r="F47" s="75">
        <v>0</v>
      </c>
      <c r="G47" s="97">
        <v>0</v>
      </c>
      <c r="H47" s="75">
        <v>0</v>
      </c>
      <c r="I47" s="75">
        <v>0</v>
      </c>
      <c r="J47" s="75">
        <v>0</v>
      </c>
      <c r="K47" s="75">
        <v>0</v>
      </c>
      <c r="L47" s="75">
        <v>0</v>
      </c>
      <c r="M47" s="76">
        <v>0</v>
      </c>
      <c r="N47" s="51">
        <f t="shared" si="11"/>
        <v>19.759999999999998</v>
      </c>
    </row>
    <row r="48" spans="1:14" ht="17.25" customHeight="1" thickBot="1">
      <c r="A48" s="77" t="s">
        <v>45</v>
      </c>
      <c r="B48" s="39">
        <v>0</v>
      </c>
      <c r="C48" s="99">
        <v>25.98</v>
      </c>
      <c r="D48" s="53">
        <v>12.5</v>
      </c>
      <c r="E48" s="26">
        <v>0</v>
      </c>
      <c r="F48" s="54">
        <v>0</v>
      </c>
      <c r="G48" s="26">
        <v>0</v>
      </c>
      <c r="H48" s="39">
        <v>0</v>
      </c>
      <c r="I48" s="39">
        <v>0</v>
      </c>
      <c r="J48" s="39">
        <v>0</v>
      </c>
      <c r="K48" s="100">
        <v>0</v>
      </c>
      <c r="L48" s="101">
        <v>0</v>
      </c>
      <c r="M48" s="102">
        <v>0</v>
      </c>
      <c r="N48" s="51">
        <f t="shared" si="11"/>
        <v>38.480000000000004</v>
      </c>
    </row>
    <row r="49" spans="1:14" ht="21" customHeight="1" thickBot="1">
      <c r="A49" s="77" t="s">
        <v>46</v>
      </c>
      <c r="B49" s="75">
        <v>0</v>
      </c>
      <c r="C49" s="103">
        <v>0</v>
      </c>
      <c r="D49" s="75">
        <v>0</v>
      </c>
      <c r="E49" s="104">
        <v>0</v>
      </c>
      <c r="F49" s="75">
        <v>0</v>
      </c>
      <c r="G49" s="104">
        <v>0</v>
      </c>
      <c r="H49" s="75">
        <v>0</v>
      </c>
      <c r="I49" s="75">
        <v>0</v>
      </c>
      <c r="J49" s="75">
        <v>0</v>
      </c>
      <c r="K49" s="105">
        <v>0</v>
      </c>
      <c r="L49" s="106">
        <v>0</v>
      </c>
      <c r="M49" s="107">
        <v>0</v>
      </c>
      <c r="N49" s="51">
        <f t="shared" si="11"/>
        <v>0</v>
      </c>
    </row>
    <row r="50" spans="1:14" ht="19.5" customHeight="1" thickBot="1">
      <c r="A50" s="77" t="s">
        <v>47</v>
      </c>
      <c r="B50" s="39">
        <v>0</v>
      </c>
      <c r="C50" s="50">
        <v>18</v>
      </c>
      <c r="D50" s="50">
        <v>23.76</v>
      </c>
      <c r="E50" s="50">
        <v>8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75">
        <v>0</v>
      </c>
      <c r="M50" s="76">
        <v>0</v>
      </c>
      <c r="N50" s="51">
        <f t="shared" si="11"/>
        <v>49.760000000000005</v>
      </c>
    </row>
    <row r="51" spans="1:14" ht="21" customHeight="1" thickBot="1">
      <c r="A51" s="34" t="s">
        <v>48</v>
      </c>
      <c r="B51" s="59">
        <f>SUM(B45:B50)</f>
        <v>0</v>
      </c>
      <c r="C51" s="59">
        <f aca="true" t="shared" si="12" ref="C51:M51">SUM(C45:C50)</f>
        <v>53.980000000000004</v>
      </c>
      <c r="D51" s="59">
        <f t="shared" si="12"/>
        <v>38.160000000000004</v>
      </c>
      <c r="E51" s="59">
        <f t="shared" si="12"/>
        <v>17.759999999999998</v>
      </c>
      <c r="F51" s="59">
        <f t="shared" si="12"/>
        <v>0</v>
      </c>
      <c r="G51" s="59">
        <f t="shared" si="12"/>
        <v>0</v>
      </c>
      <c r="H51" s="59">
        <f t="shared" si="12"/>
        <v>0</v>
      </c>
      <c r="I51" s="59">
        <f t="shared" si="12"/>
        <v>0</v>
      </c>
      <c r="J51" s="59">
        <f t="shared" si="12"/>
        <v>0</v>
      </c>
      <c r="K51" s="59">
        <f t="shared" si="12"/>
        <v>0</v>
      </c>
      <c r="L51" s="59">
        <f t="shared" si="12"/>
        <v>0</v>
      </c>
      <c r="M51" s="60">
        <f t="shared" si="12"/>
        <v>0</v>
      </c>
      <c r="N51" s="85">
        <f>SUM(N45:N50)</f>
        <v>109.9</v>
      </c>
    </row>
    <row r="52" spans="1:14" ht="30" customHeight="1">
      <c r="A52" s="108" t="s">
        <v>49</v>
      </c>
      <c r="B52" s="68">
        <v>11</v>
      </c>
      <c r="C52" s="68">
        <v>5.5</v>
      </c>
      <c r="D52" s="69">
        <v>0</v>
      </c>
      <c r="E52" s="69">
        <v>0</v>
      </c>
      <c r="F52" s="68">
        <v>24</v>
      </c>
      <c r="G52" s="68">
        <v>25</v>
      </c>
      <c r="H52" s="68">
        <v>0</v>
      </c>
      <c r="I52" s="68">
        <v>9.5</v>
      </c>
      <c r="J52" s="69">
        <v>0</v>
      </c>
      <c r="K52" s="69">
        <v>0</v>
      </c>
      <c r="L52" s="69">
        <v>0</v>
      </c>
      <c r="M52" s="70">
        <v>0</v>
      </c>
      <c r="N52" s="65">
        <f>SUM(B52:M52)</f>
        <v>75</v>
      </c>
    </row>
    <row r="53" spans="1:14" ht="17.25" customHeight="1">
      <c r="A53" s="108" t="s">
        <v>50</v>
      </c>
      <c r="B53" s="43">
        <v>4.9</v>
      </c>
      <c r="C53" s="43">
        <v>4.9</v>
      </c>
      <c r="D53" s="43">
        <v>4.9</v>
      </c>
      <c r="E53" s="43">
        <v>4.9</v>
      </c>
      <c r="F53" s="43">
        <v>4.9</v>
      </c>
      <c r="G53" s="43">
        <v>4.9</v>
      </c>
      <c r="H53" s="43">
        <v>4.9</v>
      </c>
      <c r="I53" s="43">
        <v>4.9</v>
      </c>
      <c r="J53" s="43">
        <v>4.9</v>
      </c>
      <c r="K53" s="43">
        <v>4.9</v>
      </c>
      <c r="L53" s="43">
        <v>4.9</v>
      </c>
      <c r="M53" s="44">
        <v>4.9</v>
      </c>
      <c r="N53" s="65">
        <f>SUM(B53:M53)</f>
        <v>58.79999999999999</v>
      </c>
    </row>
    <row r="54" spans="1:14" ht="17.25" customHeight="1" thickBot="1">
      <c r="A54" s="109" t="s">
        <v>51</v>
      </c>
      <c r="B54" s="43">
        <v>2</v>
      </c>
      <c r="C54" s="43">
        <v>2</v>
      </c>
      <c r="D54" s="43">
        <v>2</v>
      </c>
      <c r="E54" s="43">
        <v>2</v>
      </c>
      <c r="F54" s="43">
        <v>2</v>
      </c>
      <c r="G54" s="43">
        <v>2</v>
      </c>
      <c r="H54" s="43">
        <v>2</v>
      </c>
      <c r="I54" s="43">
        <v>2</v>
      </c>
      <c r="J54" s="43">
        <v>2</v>
      </c>
      <c r="K54" s="48">
        <v>0</v>
      </c>
      <c r="L54" s="48">
        <v>0</v>
      </c>
      <c r="M54" s="110">
        <v>0</v>
      </c>
      <c r="N54" s="65">
        <f>SUM(B54:M54)</f>
        <v>18</v>
      </c>
    </row>
    <row r="55" spans="1:14" ht="38.25" customHeight="1" thickBot="1">
      <c r="A55" s="95" t="s">
        <v>52</v>
      </c>
      <c r="B55" s="72">
        <f aca="true" t="shared" si="13" ref="B55:M55">SUM(B52:B54)</f>
        <v>17.9</v>
      </c>
      <c r="C55" s="111">
        <f t="shared" si="13"/>
        <v>12.4</v>
      </c>
      <c r="D55" s="72">
        <f t="shared" si="13"/>
        <v>6.9</v>
      </c>
      <c r="E55" s="72">
        <f t="shared" si="13"/>
        <v>6.9</v>
      </c>
      <c r="F55" s="72">
        <f t="shared" si="13"/>
        <v>30.9</v>
      </c>
      <c r="G55" s="72">
        <f t="shared" si="13"/>
        <v>31.9</v>
      </c>
      <c r="H55" s="72">
        <f t="shared" si="13"/>
        <v>6.9</v>
      </c>
      <c r="I55" s="72">
        <f t="shared" si="13"/>
        <v>16.4</v>
      </c>
      <c r="J55" s="72">
        <f t="shared" si="13"/>
        <v>6.9</v>
      </c>
      <c r="K55" s="72">
        <f t="shared" si="13"/>
        <v>4.9</v>
      </c>
      <c r="L55" s="72">
        <f t="shared" si="13"/>
        <v>4.9</v>
      </c>
      <c r="M55" s="73">
        <f t="shared" si="13"/>
        <v>4.9</v>
      </c>
      <c r="N55" s="74">
        <f>SUM(B55:E55)</f>
        <v>44.099999999999994</v>
      </c>
    </row>
    <row r="56" spans="1:14" ht="31.5" customHeight="1" thickBot="1">
      <c r="A56" s="112" t="s">
        <v>53</v>
      </c>
      <c r="B56" s="81">
        <v>0</v>
      </c>
      <c r="C56" s="80">
        <v>129</v>
      </c>
      <c r="D56" s="82">
        <v>0</v>
      </c>
      <c r="E56" s="82">
        <v>0</v>
      </c>
      <c r="F56" s="81">
        <v>0</v>
      </c>
      <c r="G56" s="81">
        <v>0</v>
      </c>
      <c r="H56" s="81">
        <v>0</v>
      </c>
      <c r="I56" s="81">
        <v>0</v>
      </c>
      <c r="J56" s="82">
        <v>0</v>
      </c>
      <c r="K56" s="82">
        <v>0</v>
      </c>
      <c r="L56" s="82">
        <v>0</v>
      </c>
      <c r="M56" s="83">
        <v>0</v>
      </c>
      <c r="N56" s="51">
        <f>SUM(B56:M56)</f>
        <v>129</v>
      </c>
    </row>
    <row r="57" spans="1:14" ht="30" customHeight="1" thickBot="1">
      <c r="A57" s="112" t="s">
        <v>54</v>
      </c>
      <c r="B57" s="54">
        <v>0</v>
      </c>
      <c r="C57" s="54">
        <v>0</v>
      </c>
      <c r="D57" s="53">
        <v>18.61</v>
      </c>
      <c r="E57" s="53">
        <v>8.5</v>
      </c>
      <c r="F57" s="54">
        <v>0</v>
      </c>
      <c r="G57" s="54">
        <v>0</v>
      </c>
      <c r="H57" s="54">
        <v>0</v>
      </c>
      <c r="I57" s="54">
        <v>0</v>
      </c>
      <c r="J57" s="54">
        <v>0</v>
      </c>
      <c r="K57" s="54">
        <v>0</v>
      </c>
      <c r="L57" s="54">
        <v>0</v>
      </c>
      <c r="M57" s="55">
        <v>0</v>
      </c>
      <c r="N57" s="51">
        <f>SUM(B57:M57)</f>
        <v>27.11</v>
      </c>
    </row>
    <row r="58" spans="1:14" ht="18.75" customHeight="1" thickBot="1">
      <c r="A58" s="113" t="s">
        <v>55</v>
      </c>
      <c r="B58" s="54">
        <v>0</v>
      </c>
      <c r="C58" s="54">
        <v>0</v>
      </c>
      <c r="D58" s="54">
        <v>0</v>
      </c>
      <c r="E58" s="54">
        <v>0</v>
      </c>
      <c r="F58" s="54">
        <v>0</v>
      </c>
      <c r="G58" s="54">
        <v>0</v>
      </c>
      <c r="H58" s="54">
        <v>0</v>
      </c>
      <c r="I58" s="54">
        <v>0</v>
      </c>
      <c r="J58" s="54">
        <v>0</v>
      </c>
      <c r="K58" s="56">
        <v>0</v>
      </c>
      <c r="L58" s="56">
        <v>0</v>
      </c>
      <c r="M58" s="57">
        <v>0</v>
      </c>
      <c r="N58" s="51">
        <f>SUM(B58:M58)</f>
        <v>0</v>
      </c>
    </row>
    <row r="59" spans="1:14" ht="37.5" customHeight="1" thickBot="1">
      <c r="A59" s="34" t="s">
        <v>56</v>
      </c>
      <c r="B59" s="59">
        <f aca="true" t="shared" si="14" ref="B59:N59">SUM(B56:B58)</f>
        <v>0</v>
      </c>
      <c r="C59" s="114">
        <f t="shared" si="14"/>
        <v>129</v>
      </c>
      <c r="D59" s="59">
        <f t="shared" si="14"/>
        <v>18.61</v>
      </c>
      <c r="E59" s="59">
        <f t="shared" si="14"/>
        <v>8.5</v>
      </c>
      <c r="F59" s="59">
        <f t="shared" si="14"/>
        <v>0</v>
      </c>
      <c r="G59" s="59">
        <f t="shared" si="14"/>
        <v>0</v>
      </c>
      <c r="H59" s="59">
        <f t="shared" si="14"/>
        <v>0</v>
      </c>
      <c r="I59" s="59">
        <f t="shared" si="14"/>
        <v>0</v>
      </c>
      <c r="J59" s="59">
        <f t="shared" si="14"/>
        <v>0</v>
      </c>
      <c r="K59" s="59">
        <f t="shared" si="14"/>
        <v>0</v>
      </c>
      <c r="L59" s="59">
        <f t="shared" si="14"/>
        <v>0</v>
      </c>
      <c r="M59" s="60">
        <f t="shared" si="14"/>
        <v>0</v>
      </c>
      <c r="N59" s="85">
        <f t="shared" si="14"/>
        <v>156.11</v>
      </c>
    </row>
    <row r="60" spans="1:14" ht="23.25" customHeight="1">
      <c r="A60" s="108" t="s">
        <v>57</v>
      </c>
      <c r="B60" s="115">
        <v>0</v>
      </c>
      <c r="C60" s="115">
        <v>0</v>
      </c>
      <c r="D60" s="115">
        <v>0</v>
      </c>
      <c r="E60" s="115">
        <v>0</v>
      </c>
      <c r="F60" s="115">
        <v>0</v>
      </c>
      <c r="G60" s="115">
        <v>0</v>
      </c>
      <c r="H60" s="115">
        <v>0</v>
      </c>
      <c r="I60" s="115">
        <v>0</v>
      </c>
      <c r="J60" s="115">
        <v>0</v>
      </c>
      <c r="K60" s="115">
        <v>0</v>
      </c>
      <c r="L60" s="115">
        <v>0</v>
      </c>
      <c r="M60" s="116">
        <v>0</v>
      </c>
      <c r="N60" s="65">
        <f>SUM(B60:M60)</f>
        <v>0</v>
      </c>
    </row>
    <row r="61" spans="1:14" ht="20.25" customHeight="1">
      <c r="A61" s="117" t="s">
        <v>58</v>
      </c>
      <c r="B61" s="115">
        <v>0</v>
      </c>
      <c r="C61" s="115">
        <v>0</v>
      </c>
      <c r="D61" s="115">
        <v>0</v>
      </c>
      <c r="E61" s="115">
        <v>0</v>
      </c>
      <c r="F61" s="115">
        <v>0</v>
      </c>
      <c r="G61" s="115">
        <v>0</v>
      </c>
      <c r="H61" s="115">
        <v>0</v>
      </c>
      <c r="I61" s="115">
        <v>0</v>
      </c>
      <c r="J61" s="115">
        <v>0</v>
      </c>
      <c r="K61" s="115">
        <v>0</v>
      </c>
      <c r="L61" s="115">
        <v>0</v>
      </c>
      <c r="M61" s="116">
        <v>0</v>
      </c>
      <c r="N61" s="65">
        <f>SUM(B61:M61)</f>
        <v>0</v>
      </c>
    </row>
    <row r="62" spans="1:14" ht="18.75" customHeight="1">
      <c r="A62" s="108" t="s">
        <v>59</v>
      </c>
      <c r="B62" s="115">
        <v>0</v>
      </c>
      <c r="C62" s="115">
        <v>0</v>
      </c>
      <c r="D62" s="115">
        <v>0</v>
      </c>
      <c r="E62" s="115">
        <v>0</v>
      </c>
      <c r="F62" s="115">
        <v>0</v>
      </c>
      <c r="G62" s="115">
        <v>0</v>
      </c>
      <c r="H62" s="115">
        <v>0</v>
      </c>
      <c r="I62" s="115">
        <v>0</v>
      </c>
      <c r="J62" s="115">
        <v>0</v>
      </c>
      <c r="K62" s="115">
        <v>0</v>
      </c>
      <c r="L62" s="115">
        <v>0</v>
      </c>
      <c r="M62" s="116">
        <v>0</v>
      </c>
      <c r="N62" s="65">
        <f>SUM(B62:M62)</f>
        <v>0</v>
      </c>
    </row>
    <row r="63" spans="1:14" ht="20.25" customHeight="1">
      <c r="A63" s="108" t="s">
        <v>60</v>
      </c>
      <c r="B63" s="115">
        <v>0</v>
      </c>
      <c r="C63" s="115">
        <v>0</v>
      </c>
      <c r="D63" s="115">
        <v>0</v>
      </c>
      <c r="E63" s="115">
        <v>0</v>
      </c>
      <c r="F63" s="115">
        <v>0</v>
      </c>
      <c r="G63" s="115">
        <v>0</v>
      </c>
      <c r="H63" s="115">
        <v>0</v>
      </c>
      <c r="I63" s="115">
        <v>0</v>
      </c>
      <c r="J63" s="115">
        <v>0</v>
      </c>
      <c r="K63" s="115">
        <v>0</v>
      </c>
      <c r="L63" s="115">
        <v>0</v>
      </c>
      <c r="M63" s="116">
        <v>0</v>
      </c>
      <c r="N63" s="65">
        <f>SUM(B63:M63)</f>
        <v>0</v>
      </c>
    </row>
    <row r="64" spans="1:14" ht="21" customHeight="1" thickBot="1">
      <c r="A64" s="118" t="s">
        <v>61</v>
      </c>
      <c r="B64" s="119">
        <v>0</v>
      </c>
      <c r="C64" s="119">
        <v>0</v>
      </c>
      <c r="D64" s="119">
        <v>0</v>
      </c>
      <c r="E64" s="119">
        <v>0</v>
      </c>
      <c r="F64" s="119">
        <v>0</v>
      </c>
      <c r="G64" s="119">
        <v>0</v>
      </c>
      <c r="H64" s="119">
        <v>0</v>
      </c>
      <c r="I64" s="119">
        <v>0</v>
      </c>
      <c r="J64" s="119">
        <v>0</v>
      </c>
      <c r="K64" s="119">
        <v>0</v>
      </c>
      <c r="L64" s="119">
        <v>0</v>
      </c>
      <c r="M64" s="120">
        <v>0</v>
      </c>
      <c r="N64" s="65">
        <f>SUM(B64:M64)</f>
        <v>0</v>
      </c>
    </row>
    <row r="65" spans="1:14" ht="18" customHeight="1" thickBot="1">
      <c r="A65" s="121" t="s">
        <v>62</v>
      </c>
      <c r="B65" s="111">
        <f aca="true" t="shared" si="15" ref="B65:N65">SUM(B60:B64)</f>
        <v>0</v>
      </c>
      <c r="C65" s="111">
        <f t="shared" si="15"/>
        <v>0</v>
      </c>
      <c r="D65" s="72">
        <f t="shared" si="15"/>
        <v>0</v>
      </c>
      <c r="E65" s="72">
        <f t="shared" si="15"/>
        <v>0</v>
      </c>
      <c r="F65" s="72">
        <f t="shared" si="15"/>
        <v>0</v>
      </c>
      <c r="G65" s="72">
        <f t="shared" si="15"/>
        <v>0</v>
      </c>
      <c r="H65" s="72">
        <f t="shared" si="15"/>
        <v>0</v>
      </c>
      <c r="I65" s="72">
        <f t="shared" si="15"/>
        <v>0</v>
      </c>
      <c r="J65" s="72">
        <f t="shared" si="15"/>
        <v>0</v>
      </c>
      <c r="K65" s="72">
        <f t="shared" si="15"/>
        <v>0</v>
      </c>
      <c r="L65" s="72">
        <f t="shared" si="15"/>
        <v>0</v>
      </c>
      <c r="M65" s="73">
        <f t="shared" si="15"/>
        <v>0</v>
      </c>
      <c r="N65" s="122">
        <f t="shared" si="15"/>
        <v>0</v>
      </c>
    </row>
    <row r="66" spans="1:14" ht="18.75" customHeight="1" thickBot="1">
      <c r="A66" s="112" t="s">
        <v>63</v>
      </c>
      <c r="B66" s="123">
        <v>0</v>
      </c>
      <c r="C66" s="123">
        <v>0</v>
      </c>
      <c r="D66" s="123">
        <v>0</v>
      </c>
      <c r="E66" s="123">
        <v>0</v>
      </c>
      <c r="F66" s="123">
        <v>0</v>
      </c>
      <c r="G66" s="123">
        <v>0</v>
      </c>
      <c r="H66" s="123">
        <v>0</v>
      </c>
      <c r="I66" s="123">
        <v>0</v>
      </c>
      <c r="J66" s="123">
        <v>0</v>
      </c>
      <c r="K66" s="123">
        <v>0</v>
      </c>
      <c r="L66" s="123">
        <v>0</v>
      </c>
      <c r="M66" s="124">
        <v>0</v>
      </c>
      <c r="N66" s="51">
        <f>SUM(B66:M66)</f>
        <v>0</v>
      </c>
    </row>
    <row r="67" spans="1:14" ht="19.5" customHeight="1" thickBot="1">
      <c r="A67" s="125" t="s">
        <v>64</v>
      </c>
      <c r="B67" s="123">
        <v>0</v>
      </c>
      <c r="C67" s="123">
        <v>0</v>
      </c>
      <c r="D67" s="126">
        <v>2</v>
      </c>
      <c r="E67" s="126">
        <v>8</v>
      </c>
      <c r="F67" s="123">
        <v>0</v>
      </c>
      <c r="G67" s="123">
        <v>0</v>
      </c>
      <c r="H67" s="123">
        <v>0</v>
      </c>
      <c r="I67" s="123">
        <v>0</v>
      </c>
      <c r="J67" s="123">
        <v>0</v>
      </c>
      <c r="K67" s="123">
        <v>0</v>
      </c>
      <c r="L67" s="123">
        <v>0</v>
      </c>
      <c r="M67" s="124">
        <v>0</v>
      </c>
      <c r="N67" s="51">
        <f>SUM(B67:M67)</f>
        <v>10</v>
      </c>
    </row>
    <row r="68" spans="1:14" ht="25.5" customHeight="1" thickBot="1">
      <c r="A68" s="112" t="s">
        <v>65</v>
      </c>
      <c r="B68" s="123">
        <v>0</v>
      </c>
      <c r="C68" s="123">
        <v>0</v>
      </c>
      <c r="D68" s="123">
        <v>0</v>
      </c>
      <c r="E68" s="123">
        <v>0</v>
      </c>
      <c r="F68" s="123">
        <v>0</v>
      </c>
      <c r="G68" s="123">
        <v>0</v>
      </c>
      <c r="H68" s="123">
        <v>0</v>
      </c>
      <c r="I68" s="123">
        <v>0</v>
      </c>
      <c r="J68" s="123">
        <v>0</v>
      </c>
      <c r="K68" s="123">
        <v>0</v>
      </c>
      <c r="L68" s="123">
        <v>0</v>
      </c>
      <c r="M68" s="124">
        <v>0</v>
      </c>
      <c r="N68" s="51">
        <f>SUM(B68:M68)</f>
        <v>0</v>
      </c>
    </row>
    <row r="69" spans="1:14" ht="17.25" customHeight="1" thickBot="1">
      <c r="A69" s="112" t="s">
        <v>66</v>
      </c>
      <c r="B69" s="123">
        <v>0</v>
      </c>
      <c r="C69" s="123">
        <v>0</v>
      </c>
      <c r="D69" s="123">
        <v>0</v>
      </c>
      <c r="E69" s="123">
        <v>0</v>
      </c>
      <c r="F69" s="123">
        <v>0</v>
      </c>
      <c r="G69" s="123">
        <v>0</v>
      </c>
      <c r="H69" s="123">
        <v>0</v>
      </c>
      <c r="I69" s="123">
        <v>0</v>
      </c>
      <c r="J69" s="123">
        <v>0</v>
      </c>
      <c r="K69" s="123">
        <v>0</v>
      </c>
      <c r="L69" s="123">
        <v>0</v>
      </c>
      <c r="M69" s="124">
        <v>0</v>
      </c>
      <c r="N69" s="51">
        <f>SUM(B69:M69)</f>
        <v>0</v>
      </c>
    </row>
    <row r="70" spans="1:14" ht="21.75" customHeight="1" thickBot="1">
      <c r="A70" s="127" t="s">
        <v>67</v>
      </c>
      <c r="B70" s="128">
        <v>0</v>
      </c>
      <c r="C70" s="129">
        <v>4.42</v>
      </c>
      <c r="D70" s="129">
        <v>34</v>
      </c>
      <c r="E70" s="129">
        <v>6.38</v>
      </c>
      <c r="F70" s="128">
        <v>0</v>
      </c>
      <c r="G70" s="128">
        <v>0</v>
      </c>
      <c r="H70" s="128">
        <v>0</v>
      </c>
      <c r="I70" s="128">
        <v>0</v>
      </c>
      <c r="J70" s="128">
        <v>0</v>
      </c>
      <c r="K70" s="128">
        <v>0</v>
      </c>
      <c r="L70" s="128">
        <v>0</v>
      </c>
      <c r="M70" s="130">
        <v>0</v>
      </c>
      <c r="N70" s="51">
        <f>SUM(B70:M70)</f>
        <v>44.800000000000004</v>
      </c>
    </row>
    <row r="71" spans="1:14" ht="21.75" customHeight="1" thickBot="1">
      <c r="A71" s="131" t="s">
        <v>68</v>
      </c>
      <c r="B71" s="114">
        <f aca="true" t="shared" si="16" ref="B71:N71">SUM(B66:B70)</f>
        <v>0</v>
      </c>
      <c r="C71" s="114">
        <f t="shared" si="16"/>
        <v>4.42</v>
      </c>
      <c r="D71" s="59">
        <f t="shared" si="16"/>
        <v>36</v>
      </c>
      <c r="E71" s="59">
        <f t="shared" si="16"/>
        <v>14.379999999999999</v>
      </c>
      <c r="F71" s="59">
        <f t="shared" si="16"/>
        <v>0</v>
      </c>
      <c r="G71" s="59">
        <f t="shared" si="16"/>
        <v>0</v>
      </c>
      <c r="H71" s="59">
        <f t="shared" si="16"/>
        <v>0</v>
      </c>
      <c r="I71" s="59">
        <f t="shared" si="16"/>
        <v>0</v>
      </c>
      <c r="J71" s="59">
        <f t="shared" si="16"/>
        <v>0</v>
      </c>
      <c r="K71" s="59">
        <f t="shared" si="16"/>
        <v>0</v>
      </c>
      <c r="L71" s="59">
        <f t="shared" si="16"/>
        <v>0</v>
      </c>
      <c r="M71" s="60">
        <f t="shared" si="16"/>
        <v>0</v>
      </c>
      <c r="N71" s="132">
        <f t="shared" si="16"/>
        <v>54.800000000000004</v>
      </c>
    </row>
    <row r="72" spans="1:14" ht="35.25" customHeight="1" thickBot="1">
      <c r="A72" s="121" t="s">
        <v>69</v>
      </c>
      <c r="B72" s="111">
        <f>B29+B44+B55+B65</f>
        <v>115.80000000000001</v>
      </c>
      <c r="C72" s="111">
        <f aca="true" t="shared" si="17" ref="C72:M72">C29+C44+C55+C65</f>
        <v>177.00000000000003</v>
      </c>
      <c r="D72" s="111">
        <f t="shared" si="17"/>
        <v>139.8</v>
      </c>
      <c r="E72" s="111">
        <f t="shared" si="17"/>
        <v>138.8</v>
      </c>
      <c r="F72" s="111">
        <v>133.8</v>
      </c>
      <c r="G72" s="111">
        <v>62.8</v>
      </c>
      <c r="H72" s="111">
        <v>37.8</v>
      </c>
      <c r="I72" s="111">
        <f t="shared" si="17"/>
        <v>47.3</v>
      </c>
      <c r="J72" s="111">
        <f t="shared" si="17"/>
        <v>37.8</v>
      </c>
      <c r="K72" s="111">
        <f t="shared" si="17"/>
        <v>24.799999999999997</v>
      </c>
      <c r="L72" s="111">
        <f t="shared" si="17"/>
        <v>9.8</v>
      </c>
      <c r="M72" s="133">
        <f t="shared" si="17"/>
        <v>9.8</v>
      </c>
      <c r="N72" s="122">
        <f>SUM(B72:E72)</f>
        <v>571.4000000000001</v>
      </c>
    </row>
    <row r="73" spans="1:14" ht="24.75" customHeight="1" thickBot="1">
      <c r="A73" s="134" t="s">
        <v>70</v>
      </c>
      <c r="B73" s="114">
        <f aca="true" t="shared" si="18" ref="B73:N73">B59+B51+B71+B37</f>
        <v>3.51</v>
      </c>
      <c r="C73" s="114">
        <f t="shared" si="18"/>
        <v>318.76</v>
      </c>
      <c r="D73" s="114">
        <f t="shared" si="18"/>
        <v>183.25</v>
      </c>
      <c r="E73" s="114">
        <f t="shared" si="18"/>
        <v>73.44</v>
      </c>
      <c r="F73" s="114">
        <f t="shared" si="18"/>
        <v>0</v>
      </c>
      <c r="G73" s="114">
        <f t="shared" si="18"/>
        <v>0</v>
      </c>
      <c r="H73" s="114">
        <f t="shared" si="18"/>
        <v>0</v>
      </c>
      <c r="I73" s="114">
        <f t="shared" si="18"/>
        <v>0</v>
      </c>
      <c r="J73" s="114">
        <f t="shared" si="18"/>
        <v>0</v>
      </c>
      <c r="K73" s="114">
        <f t="shared" si="18"/>
        <v>0</v>
      </c>
      <c r="L73" s="114">
        <f t="shared" si="18"/>
        <v>0</v>
      </c>
      <c r="M73" s="135">
        <f t="shared" si="18"/>
        <v>0</v>
      </c>
      <c r="N73" s="132">
        <f t="shared" si="18"/>
        <v>578.96</v>
      </c>
    </row>
    <row r="74" spans="1:14" ht="21.75" customHeight="1" thickBot="1">
      <c r="A74" s="134" t="s">
        <v>71</v>
      </c>
      <c r="B74" s="136">
        <f>B12*0.07</f>
        <v>110.10300000000002</v>
      </c>
      <c r="C74" s="136">
        <f aca="true" t="shared" si="19" ref="C74:N74">C12*0.07</f>
        <v>66.82550000000002</v>
      </c>
      <c r="D74" s="136">
        <f t="shared" si="19"/>
        <v>42.92470000000001</v>
      </c>
      <c r="E74" s="136">
        <f t="shared" si="19"/>
        <v>43.84100000000001</v>
      </c>
      <c r="F74" s="136">
        <f t="shared" si="19"/>
        <v>0</v>
      </c>
      <c r="G74" s="136">
        <f t="shared" si="19"/>
        <v>0</v>
      </c>
      <c r="H74" s="136">
        <f t="shared" si="19"/>
        <v>0</v>
      </c>
      <c r="I74" s="136">
        <f t="shared" si="19"/>
        <v>0</v>
      </c>
      <c r="J74" s="136">
        <f t="shared" si="19"/>
        <v>0</v>
      </c>
      <c r="K74" s="136">
        <f t="shared" si="19"/>
        <v>0</v>
      </c>
      <c r="L74" s="136">
        <f t="shared" si="19"/>
        <v>0</v>
      </c>
      <c r="M74" s="137">
        <f t="shared" si="19"/>
        <v>0</v>
      </c>
      <c r="N74" s="138">
        <f t="shared" si="19"/>
        <v>263.6942</v>
      </c>
    </row>
    <row r="75" spans="1:14" ht="19.5" thickBot="1">
      <c r="A75" s="139" t="s">
        <v>72</v>
      </c>
      <c r="B75" s="136">
        <f>B21+B37+B51+B59+B71+B74</f>
        <v>237.5059218390805</v>
      </c>
      <c r="C75" s="136">
        <f aca="true" t="shared" si="20" ref="C75:L75">C21+C37+C51+C59+C71+C74</f>
        <v>579.2172534482759</v>
      </c>
      <c r="D75" s="136">
        <f t="shared" si="20"/>
        <v>387.0092310344828</v>
      </c>
      <c r="E75" s="136">
        <f t="shared" si="20"/>
        <v>625.7014408045977</v>
      </c>
      <c r="F75" s="136">
        <f t="shared" si="20"/>
        <v>0</v>
      </c>
      <c r="G75" s="136">
        <f t="shared" si="20"/>
        <v>0</v>
      </c>
      <c r="H75" s="136">
        <f t="shared" si="20"/>
        <v>0</v>
      </c>
      <c r="I75" s="136">
        <f t="shared" si="20"/>
        <v>0</v>
      </c>
      <c r="J75" s="136">
        <f t="shared" si="20"/>
        <v>0</v>
      </c>
      <c r="K75" s="136">
        <f t="shared" si="20"/>
        <v>0</v>
      </c>
      <c r="L75" s="136">
        <f t="shared" si="20"/>
        <v>0</v>
      </c>
      <c r="M75" s="137">
        <f>M21+M37+M51+M59+M71+M74</f>
        <v>0</v>
      </c>
      <c r="N75" s="138">
        <f>N21+N37+N51+N59+N71+N74</f>
        <v>1833.4242000000004</v>
      </c>
    </row>
    <row r="76" spans="1:14" ht="17.25" customHeight="1" thickBot="1">
      <c r="A76" s="140" t="s">
        <v>73</v>
      </c>
      <c r="B76" s="136">
        <f aca="true" t="shared" si="21" ref="B76:N76">B12-B75</f>
        <v>1335.3940781609197</v>
      </c>
      <c r="C76" s="136">
        <f t="shared" si="21"/>
        <v>375.4327465517242</v>
      </c>
      <c r="D76" s="136">
        <f t="shared" si="21"/>
        <v>226.20076896551723</v>
      </c>
      <c r="E76" s="136">
        <f t="shared" si="21"/>
        <v>0.5985591954023448</v>
      </c>
      <c r="F76" s="136">
        <f t="shared" si="21"/>
        <v>0</v>
      </c>
      <c r="G76" s="136">
        <f t="shared" si="21"/>
        <v>0</v>
      </c>
      <c r="H76" s="136">
        <f t="shared" si="21"/>
        <v>0</v>
      </c>
      <c r="I76" s="136">
        <f t="shared" si="21"/>
        <v>0</v>
      </c>
      <c r="J76" s="136">
        <f t="shared" si="21"/>
        <v>0</v>
      </c>
      <c r="K76" s="136">
        <f t="shared" si="21"/>
        <v>0</v>
      </c>
      <c r="L76" s="136">
        <f t="shared" si="21"/>
        <v>0</v>
      </c>
      <c r="M76" s="137">
        <f t="shared" si="21"/>
        <v>0</v>
      </c>
      <c r="N76" s="138">
        <f t="shared" si="21"/>
        <v>1933.6357999999996</v>
      </c>
    </row>
    <row r="77" spans="1:14" ht="20.25" customHeight="1" thickBot="1">
      <c r="A77" s="141" t="s">
        <v>74</v>
      </c>
      <c r="B77" s="142">
        <v>179</v>
      </c>
      <c r="C77" s="143">
        <f>B78</f>
        <v>1514.3940781609197</v>
      </c>
      <c r="D77" s="144">
        <f aca="true" t="shared" si="22" ref="D77:M77">C78</f>
        <v>1889.8268247126439</v>
      </c>
      <c r="E77" s="144">
        <f t="shared" si="22"/>
        <v>2116.027593678161</v>
      </c>
      <c r="F77" s="144">
        <f t="shared" si="22"/>
        <v>2116.626152873563</v>
      </c>
      <c r="G77" s="144">
        <f t="shared" si="22"/>
        <v>2116.626152873563</v>
      </c>
      <c r="H77" s="144">
        <f t="shared" si="22"/>
        <v>2116.626152873563</v>
      </c>
      <c r="I77" s="144">
        <f t="shared" si="22"/>
        <v>2116.626152873563</v>
      </c>
      <c r="J77" s="144">
        <f t="shared" si="22"/>
        <v>2116.626152873563</v>
      </c>
      <c r="K77" s="144">
        <f t="shared" si="22"/>
        <v>2116.626152873563</v>
      </c>
      <c r="L77" s="144">
        <f t="shared" si="22"/>
        <v>2116.626152873563</v>
      </c>
      <c r="M77" s="145">
        <f t="shared" si="22"/>
        <v>2116.626152873563</v>
      </c>
      <c r="N77" s="138">
        <f>B77</f>
        <v>179</v>
      </c>
    </row>
    <row r="78" spans="1:14" ht="18" customHeight="1" thickBot="1">
      <c r="A78" s="146" t="s">
        <v>75</v>
      </c>
      <c r="B78" s="147">
        <f>B76+B77</f>
        <v>1514.3940781609197</v>
      </c>
      <c r="C78" s="148">
        <f>C76+C77</f>
        <v>1889.8268247126439</v>
      </c>
      <c r="D78" s="148">
        <f aca="true" t="shared" si="23" ref="D78:M78">D76+D77</f>
        <v>2116.027593678161</v>
      </c>
      <c r="E78" s="148">
        <f>E76+E77</f>
        <v>2116.626152873563</v>
      </c>
      <c r="F78" s="148">
        <f t="shared" si="23"/>
        <v>2116.626152873563</v>
      </c>
      <c r="G78" s="148">
        <f t="shared" si="23"/>
        <v>2116.626152873563</v>
      </c>
      <c r="H78" s="148">
        <f t="shared" si="23"/>
        <v>2116.626152873563</v>
      </c>
      <c r="I78" s="148">
        <f t="shared" si="23"/>
        <v>2116.626152873563</v>
      </c>
      <c r="J78" s="148">
        <f t="shared" si="23"/>
        <v>2116.626152873563</v>
      </c>
      <c r="K78" s="148">
        <f t="shared" si="23"/>
        <v>2116.626152873563</v>
      </c>
      <c r="L78" s="148">
        <f t="shared" si="23"/>
        <v>2116.626152873563</v>
      </c>
      <c r="M78" s="149">
        <f t="shared" si="23"/>
        <v>2116.626152873563</v>
      </c>
      <c r="N78" s="138">
        <f>N76+N77</f>
        <v>2112.6357999999996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mgpgl1505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Наумов</cp:lastModifiedBy>
  <dcterms:created xsi:type="dcterms:W3CDTF">2012-02-09T08:28:45Z</dcterms:created>
  <dcterms:modified xsi:type="dcterms:W3CDTF">2012-02-23T10:12:10Z</dcterms:modified>
  <cp:category/>
  <cp:version/>
  <cp:contentType/>
  <cp:contentStatus/>
</cp:coreProperties>
</file>